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2C09095-8822-4408-99A1-AE86133F19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меры КПД, секц.1" sheetId="1" r:id="rId1"/>
    <sheet name="замеры КПД, секц.2" sheetId="2" r:id="rId2"/>
  </sheets>
  <definedNames>
    <definedName name="_xlnm.Print_Area" localSheetId="0">'замеры КПД, секц.1'!$A$1:$X$34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8" i="2"/>
  <c r="D8" i="2" s="1"/>
  <c r="P8" i="2"/>
  <c r="Q8" i="2" s="1"/>
  <c r="P31" i="2"/>
  <c r="Q31" i="2" s="1"/>
  <c r="P30" i="2"/>
  <c r="Q30" i="2" s="1"/>
  <c r="P29" i="2"/>
  <c r="Q29" i="2" s="1"/>
  <c r="P28" i="2"/>
  <c r="Q28" i="2" s="1"/>
  <c r="P27" i="2"/>
  <c r="Q27" i="2" s="1"/>
  <c r="P26" i="2"/>
  <c r="Q26" i="2" s="1"/>
  <c r="P25" i="2"/>
  <c r="Q25" i="2" s="1"/>
  <c r="P24" i="2"/>
  <c r="Q24" i="2" s="1"/>
  <c r="P23" i="2"/>
  <c r="Q23" i="2" s="1"/>
  <c r="P22" i="2"/>
  <c r="Q22" i="2" s="1"/>
  <c r="P21" i="2"/>
  <c r="Q21" i="2" s="1"/>
  <c r="P20" i="2"/>
  <c r="Q20" i="2" s="1"/>
  <c r="P19" i="2"/>
  <c r="Q19" i="2" s="1"/>
  <c r="P18" i="2"/>
  <c r="P17" i="2"/>
  <c r="Q17" i="2" s="1"/>
  <c r="P16" i="2"/>
  <c r="P15" i="2"/>
  <c r="Q15" i="2" s="1"/>
  <c r="P14" i="2"/>
  <c r="Q14" i="2" s="1"/>
  <c r="P13" i="2"/>
  <c r="Q13" i="2" s="1"/>
  <c r="P12" i="2"/>
  <c r="Q12" i="2" s="1"/>
  <c r="P11" i="2"/>
  <c r="Q11" i="2" s="1"/>
  <c r="P10" i="2"/>
  <c r="Q10" i="2" s="1"/>
  <c r="P9" i="2"/>
  <c r="Q9" i="2" s="1"/>
  <c r="C31" i="2"/>
  <c r="D31" i="2" s="1"/>
  <c r="C30" i="2"/>
  <c r="D30" i="2" s="1"/>
  <c r="C29" i="2"/>
  <c r="D29" i="2" s="1"/>
  <c r="C28" i="2"/>
  <c r="D28" i="2" s="1"/>
  <c r="C27" i="2"/>
  <c r="D27" i="2" s="1"/>
  <c r="C26" i="2"/>
  <c r="D26" i="2" s="1"/>
  <c r="C25" i="2"/>
  <c r="C24" i="2"/>
  <c r="D24" i="2" s="1"/>
  <c r="C23" i="2"/>
  <c r="D23" i="2" s="1"/>
  <c r="C22" i="2"/>
  <c r="D22" i="2" s="1"/>
  <c r="C21" i="2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C14" i="2"/>
  <c r="D14" i="2" s="1"/>
  <c r="C13" i="2"/>
  <c r="D13" i="2" s="1"/>
  <c r="C12" i="2"/>
  <c r="D12" i="2" s="1"/>
  <c r="C11" i="2"/>
  <c r="D11" i="2" s="1"/>
  <c r="C10" i="2"/>
  <c r="D10" i="2" s="1"/>
  <c r="C9" i="2"/>
  <c r="D9" i="2" s="1"/>
  <c r="Q18" i="2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T13" i="1"/>
  <c r="U13" i="1" s="1"/>
  <c r="T12" i="1"/>
  <c r="U12" i="1" s="1"/>
  <c r="T11" i="1"/>
  <c r="U11" i="1" s="1"/>
  <c r="T10" i="1"/>
  <c r="U10" i="1" s="1"/>
  <c r="T9" i="1"/>
  <c r="U9" i="1" s="1"/>
  <c r="T8" i="1"/>
  <c r="U8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D8" i="1"/>
  <c r="M25" i="2" l="1"/>
  <c r="N25" i="2" s="1"/>
  <c r="M20" i="2"/>
  <c r="N20" i="2" s="1"/>
  <c r="M19" i="2"/>
  <c r="N19" i="2" s="1"/>
  <c r="M13" i="2"/>
  <c r="N13" i="2" s="1"/>
  <c r="M11" i="2"/>
  <c r="Q21" i="1"/>
  <c r="S21" i="1" s="1"/>
  <c r="M17" i="2"/>
  <c r="N17" i="2" s="1"/>
  <c r="M23" i="2"/>
  <c r="M24" i="2"/>
  <c r="M21" i="2"/>
  <c r="N21" i="2" s="1"/>
  <c r="M8" i="2"/>
  <c r="O8" i="2" s="1"/>
  <c r="M31" i="2"/>
  <c r="M30" i="2"/>
  <c r="N30" i="2" s="1"/>
  <c r="M29" i="2"/>
  <c r="N29" i="2" s="1"/>
  <c r="M28" i="2"/>
  <c r="M26" i="2"/>
  <c r="N26" i="2" s="1"/>
  <c r="M27" i="2"/>
  <c r="D25" i="2"/>
  <c r="M22" i="2"/>
  <c r="N22" i="2" s="1"/>
  <c r="M18" i="2"/>
  <c r="N18" i="2" s="1"/>
  <c r="M16" i="2"/>
  <c r="M15" i="2"/>
  <c r="M14" i="2"/>
  <c r="N14" i="2" s="1"/>
  <c r="M12" i="2"/>
  <c r="M10" i="2"/>
  <c r="N10" i="2" s="1"/>
  <c r="M9" i="2"/>
  <c r="N9" i="2" s="1"/>
  <c r="R8" i="2"/>
  <c r="T8" i="2" s="1"/>
  <c r="D21" i="2"/>
  <c r="Q13" i="1"/>
  <c r="Q29" i="1"/>
  <c r="R11" i="2"/>
  <c r="S11" i="2" s="1"/>
  <c r="Q24" i="1"/>
  <c r="Q16" i="1"/>
  <c r="R9" i="2"/>
  <c r="T9" i="2" s="1"/>
  <c r="R13" i="2"/>
  <c r="T13" i="2" s="1"/>
  <c r="R17" i="2"/>
  <c r="T17" i="2" s="1"/>
  <c r="R21" i="2"/>
  <c r="T21" i="2" s="1"/>
  <c r="R25" i="2"/>
  <c r="S25" i="2" s="1"/>
  <c r="R29" i="2"/>
  <c r="S29" i="2" s="1"/>
  <c r="R27" i="2"/>
  <c r="S27" i="2" s="1"/>
  <c r="Q31" i="1"/>
  <c r="Q26" i="1"/>
  <c r="Q23" i="1"/>
  <c r="Q18" i="1"/>
  <c r="Q15" i="1"/>
  <c r="Q10" i="1"/>
  <c r="V21" i="1"/>
  <c r="Q28" i="1"/>
  <c r="Q25" i="1"/>
  <c r="Q20" i="1"/>
  <c r="Q17" i="1"/>
  <c r="Q12" i="1"/>
  <c r="Q9" i="1"/>
  <c r="Q8" i="1"/>
  <c r="Q30" i="1"/>
  <c r="Q27" i="1"/>
  <c r="Q22" i="1"/>
  <c r="Q19" i="1"/>
  <c r="Q14" i="1"/>
  <c r="Q11" i="1"/>
  <c r="V10" i="1"/>
  <c r="V18" i="1"/>
  <c r="V26" i="1"/>
  <c r="X26" i="1" s="1"/>
  <c r="R15" i="2"/>
  <c r="T15" i="2" s="1"/>
  <c r="R31" i="2"/>
  <c r="V17" i="1"/>
  <c r="V15" i="1"/>
  <c r="V23" i="1"/>
  <c r="R19" i="2"/>
  <c r="S19" i="2" s="1"/>
  <c r="V29" i="1"/>
  <c r="X29" i="1" s="1"/>
  <c r="V13" i="1"/>
  <c r="V12" i="1"/>
  <c r="V16" i="1"/>
  <c r="V31" i="1"/>
  <c r="X31" i="1" s="1"/>
  <c r="R23" i="2"/>
  <c r="S23" i="2" s="1"/>
  <c r="V25" i="1"/>
  <c r="V9" i="1"/>
  <c r="S21" i="2"/>
  <c r="T29" i="2"/>
  <c r="Q16" i="2"/>
  <c r="R12" i="2"/>
  <c r="S12" i="2" s="1"/>
  <c r="R16" i="2"/>
  <c r="S16" i="2" s="1"/>
  <c r="R20" i="2"/>
  <c r="S20" i="2" s="1"/>
  <c r="R24" i="2"/>
  <c r="S24" i="2" s="1"/>
  <c r="R28" i="2"/>
  <c r="T28" i="2" s="1"/>
  <c r="V8" i="1"/>
  <c r="V28" i="1"/>
  <c r="W28" i="1" s="1"/>
  <c r="V24" i="1"/>
  <c r="V20" i="1"/>
  <c r="V27" i="1"/>
  <c r="X27" i="1" s="1"/>
  <c r="V19" i="1"/>
  <c r="V11" i="1"/>
  <c r="R10" i="2"/>
  <c r="R14" i="2"/>
  <c r="R18" i="2"/>
  <c r="R22" i="2"/>
  <c r="R26" i="2"/>
  <c r="R30" i="2"/>
  <c r="V30" i="1"/>
  <c r="V22" i="1"/>
  <c r="V14" i="1"/>
  <c r="S13" i="2" l="1"/>
  <c r="S17" i="2"/>
  <c r="O25" i="2"/>
  <c r="T11" i="2"/>
  <c r="W29" i="1"/>
  <c r="W26" i="1"/>
  <c r="O20" i="2"/>
  <c r="O19" i="2"/>
  <c r="O13" i="2"/>
  <c r="O26" i="2"/>
  <c r="R21" i="1"/>
  <c r="O17" i="2"/>
  <c r="N8" i="2"/>
  <c r="O14" i="2"/>
  <c r="O11" i="2"/>
  <c r="N11" i="2"/>
  <c r="N24" i="2"/>
  <c r="O24" i="2"/>
  <c r="N23" i="2"/>
  <c r="O23" i="2"/>
  <c r="O21" i="2"/>
  <c r="W31" i="1"/>
  <c r="N31" i="2"/>
  <c r="O31" i="2"/>
  <c r="O30" i="2"/>
  <c r="O29" i="2"/>
  <c r="N28" i="2"/>
  <c r="O28" i="2"/>
  <c r="X28" i="1"/>
  <c r="T27" i="2"/>
  <c r="O27" i="2"/>
  <c r="N27" i="2"/>
  <c r="O22" i="2"/>
  <c r="O18" i="2"/>
  <c r="N16" i="2"/>
  <c r="O16" i="2"/>
  <c r="N15" i="2"/>
  <c r="O15" i="2"/>
  <c r="N12" i="2"/>
  <c r="O12" i="2"/>
  <c r="O10" i="2"/>
  <c r="S9" i="2"/>
  <c r="O9" i="2"/>
  <c r="S22" i="1"/>
  <c r="R22" i="1"/>
  <c r="S25" i="1"/>
  <c r="R25" i="1"/>
  <c r="S15" i="1"/>
  <c r="R15" i="1"/>
  <c r="S31" i="1"/>
  <c r="R31" i="1"/>
  <c r="S16" i="1"/>
  <c r="R16" i="1"/>
  <c r="S13" i="1"/>
  <c r="R13" i="1"/>
  <c r="W27" i="1"/>
  <c r="T23" i="2"/>
  <c r="S11" i="1"/>
  <c r="R11" i="1"/>
  <c r="S27" i="1"/>
  <c r="R27" i="1"/>
  <c r="S12" i="1"/>
  <c r="R12" i="1"/>
  <c r="S28" i="1"/>
  <c r="R28" i="1"/>
  <c r="S18" i="1"/>
  <c r="R18" i="1"/>
  <c r="S24" i="1"/>
  <c r="R24" i="1"/>
  <c r="S14" i="1"/>
  <c r="R14" i="1"/>
  <c r="S30" i="1"/>
  <c r="R30" i="1"/>
  <c r="S17" i="1"/>
  <c r="R17" i="1"/>
  <c r="S23" i="1"/>
  <c r="R23" i="1"/>
  <c r="S9" i="1"/>
  <c r="R9" i="1"/>
  <c r="T16" i="2"/>
  <c r="S19" i="1"/>
  <c r="R19" i="1"/>
  <c r="S8" i="1"/>
  <c r="R8" i="1"/>
  <c r="S20" i="1"/>
  <c r="R20" i="1"/>
  <c r="S10" i="1"/>
  <c r="R10" i="1"/>
  <c r="S26" i="1"/>
  <c r="R26" i="1"/>
  <c r="S29" i="1"/>
  <c r="R29" i="1"/>
  <c r="T25" i="2"/>
  <c r="T19" i="2"/>
  <c r="T12" i="2"/>
  <c r="S8" i="2"/>
  <c r="T24" i="2"/>
  <c r="S15" i="2"/>
  <c r="T20" i="2"/>
  <c r="S31" i="2"/>
  <c r="T31" i="2"/>
  <c r="T22" i="2"/>
  <c r="S22" i="2"/>
  <c r="S28" i="2"/>
  <c r="T30" i="2"/>
  <c r="S30" i="2"/>
  <c r="T14" i="2"/>
  <c r="S14" i="2"/>
  <c r="X30" i="1"/>
  <c r="W30" i="1"/>
  <c r="S18" i="2"/>
  <c r="T18" i="2"/>
  <c r="S26" i="2"/>
  <c r="T26" i="2"/>
  <c r="T10" i="2"/>
  <c r="S10" i="2"/>
  <c r="X23" i="1"/>
  <c r="W23" i="1"/>
  <c r="X24" i="1"/>
  <c r="W24" i="1"/>
  <c r="W25" i="1"/>
  <c r="X25" i="1"/>
  <c r="W22" i="1" l="1"/>
  <c r="X22" i="1"/>
  <c r="W21" i="1"/>
  <c r="X21" i="1"/>
  <c r="X20" i="1"/>
  <c r="W20" i="1"/>
  <c r="W18" i="1" l="1"/>
  <c r="X18" i="1"/>
  <c r="X19" i="1"/>
  <c r="W19" i="1"/>
  <c r="W17" i="1"/>
  <c r="X17" i="1"/>
  <c r="W14" i="1" l="1"/>
  <c r="X14" i="1"/>
  <c r="X16" i="1"/>
  <c r="W16" i="1"/>
  <c r="X15" i="1"/>
  <c r="W15" i="1"/>
  <c r="W13" i="1" l="1"/>
  <c r="X13" i="1"/>
  <c r="X11" i="1"/>
  <c r="W11" i="1"/>
  <c r="X12" i="1"/>
  <c r="W12" i="1"/>
  <c r="X8" i="1" l="1"/>
  <c r="W8" i="1"/>
  <c r="W10" i="1"/>
  <c r="X10" i="1"/>
  <c r="X9" i="1"/>
  <c r="W9" i="1"/>
</calcChain>
</file>

<file path=xl/sharedStrings.xml><?xml version="1.0" encoding="utf-8"?>
<sst xmlns="http://schemas.openxmlformats.org/spreadsheetml/2006/main" count="130" uniqueCount="77">
  <si>
    <t>ГПП КПД-СМУ</t>
  </si>
  <si>
    <t>0.00 – 01.00</t>
  </si>
  <si>
    <t>01.00 – 02.00</t>
  </si>
  <si>
    <t>02.00 – 03.00</t>
  </si>
  <si>
    <t>03.00 – 04.00</t>
  </si>
  <si>
    <t>04.00 – 05.00</t>
  </si>
  <si>
    <t>05.00 – 06.00</t>
  </si>
  <si>
    <t>06.00 – 07.00</t>
  </si>
  <si>
    <t>07.00 – 08.00</t>
  </si>
  <si>
    <t>08.00 – 09.00</t>
  </si>
  <si>
    <t>09.00 – 10.00</t>
  </si>
  <si>
    <t>10.00 – 11.00</t>
  </si>
  <si>
    <t>11.00 – 12.00</t>
  </si>
  <si>
    <t>12.00 – 13.00</t>
  </si>
  <si>
    <t>13.00 – 14.00</t>
  </si>
  <si>
    <t>14.00 – 15.00</t>
  </si>
  <si>
    <t>15.00 – 16.00</t>
  </si>
  <si>
    <t>16.00 – 17.00</t>
  </si>
  <si>
    <t>17.00 – 18.00</t>
  </si>
  <si>
    <t>18.00 – 19.00</t>
  </si>
  <si>
    <t>19.00 – 20.00</t>
  </si>
  <si>
    <t>20.00 – 21.00</t>
  </si>
  <si>
    <t>21.00 – 22.00</t>
  </si>
  <si>
    <t>22.00 – 23.00</t>
  </si>
  <si>
    <t>23.00 – 24.00</t>
  </si>
  <si>
    <t>Время                  замера                       (местное время), час.</t>
  </si>
  <si>
    <t>СВОДНАЯ ВЕДОМОСТЬ</t>
  </si>
  <si>
    <t>Номер п/п</t>
  </si>
  <si>
    <t>Форма № 2</t>
  </si>
  <si>
    <t>яч.4</t>
  </si>
  <si>
    <t>яч.6</t>
  </si>
  <si>
    <t>яч.8</t>
  </si>
  <si>
    <t>яч.9</t>
  </si>
  <si>
    <t>яч.10</t>
  </si>
  <si>
    <t>яч.11</t>
  </si>
  <si>
    <t>яч.14</t>
  </si>
  <si>
    <t>яч.12</t>
  </si>
  <si>
    <t>яч.16</t>
  </si>
  <si>
    <t>яч.18</t>
  </si>
  <si>
    <t>яч.20</t>
  </si>
  <si>
    <t>яч.21</t>
  </si>
  <si>
    <t xml:space="preserve">   в том числе по ячейкам:</t>
  </si>
  <si>
    <t>загрузка трансформатора  в %</t>
  </si>
  <si>
    <t>часовая мощность</t>
  </si>
  <si>
    <t>Нагрузка по присоединениям от ПС "КПД" 110/6кВ (ООО "Энергоэффект"), кВт.</t>
  </si>
  <si>
    <t>от общего объема трансформатора, мощность потребляемая ОРЭС-Березники</t>
  </si>
  <si>
    <t>кВт</t>
  </si>
  <si>
    <t>%</t>
  </si>
  <si>
    <t>ИП Селиванов</t>
  </si>
  <si>
    <t>ОРЭС-Березники</t>
  </si>
  <si>
    <t>Вторчермет</t>
  </si>
  <si>
    <t>Троллейбусное управление</t>
  </si>
  <si>
    <t>Ураллеспром инвест</t>
  </si>
  <si>
    <t>Строймонтаж</t>
  </si>
  <si>
    <t>яч.22</t>
  </si>
  <si>
    <t>яч.23</t>
  </si>
  <si>
    <t>яч.24</t>
  </si>
  <si>
    <t>яч.25</t>
  </si>
  <si>
    <t>яч.26</t>
  </si>
  <si>
    <t>яч.28</t>
  </si>
  <si>
    <t>УралРемСтройСервис</t>
  </si>
  <si>
    <t>Мета-Пермь</t>
  </si>
  <si>
    <t>УТ 389/28</t>
  </si>
  <si>
    <t>ООО СЛЭМ</t>
  </si>
  <si>
    <t>яч.30</t>
  </si>
  <si>
    <t>яч.32</t>
  </si>
  <si>
    <t>Всего                                             по секции №2:</t>
  </si>
  <si>
    <r>
      <t>Всего                                           по секции №</t>
    </r>
    <r>
      <rPr>
        <b/>
        <sz val="14"/>
        <color theme="1"/>
        <rFont val="Calibri"/>
        <family val="2"/>
        <charset val="204"/>
        <scheme val="minor"/>
      </rPr>
      <t>1</t>
    </r>
    <r>
      <rPr>
        <b/>
        <sz val="11"/>
        <color theme="1"/>
        <rFont val="Calibri"/>
        <family val="2"/>
        <charset val="204"/>
        <scheme val="minor"/>
      </rPr>
      <t>:</t>
    </r>
  </si>
  <si>
    <t>от общего объема трансформатора, мощность потребляемая ОРЭС-Березники по секц.№2</t>
  </si>
  <si>
    <r>
      <rPr>
        <i/>
        <sz val="14"/>
        <color theme="1"/>
        <rFont val="Calibri"/>
        <family val="2"/>
        <charset val="204"/>
        <scheme val="minor"/>
      </rPr>
      <t>%</t>
    </r>
    <r>
      <rPr>
        <i/>
        <sz val="9"/>
        <color theme="1"/>
        <rFont val="Calibri"/>
        <family val="2"/>
        <charset val="204"/>
        <scheme val="minor"/>
      </rPr>
      <t xml:space="preserve"> загрузки </t>
    </r>
    <r>
      <rPr>
        <i/>
        <sz val="8"/>
        <color theme="1"/>
        <rFont val="Calibri"/>
        <family val="2"/>
        <charset val="204"/>
        <scheme val="minor"/>
      </rPr>
      <t>двух ТНДМ</t>
    </r>
  </si>
  <si>
    <r>
      <rPr>
        <i/>
        <sz val="14"/>
        <color theme="1"/>
        <rFont val="Calibri"/>
        <family val="2"/>
        <charset val="204"/>
        <scheme val="minor"/>
      </rPr>
      <t>%</t>
    </r>
    <r>
      <rPr>
        <i/>
        <sz val="9"/>
        <color theme="1"/>
        <rFont val="Calibri"/>
        <family val="2"/>
        <charset val="204"/>
        <scheme val="minor"/>
      </rPr>
      <t xml:space="preserve"> загрузки </t>
    </r>
    <r>
      <rPr>
        <i/>
        <sz val="8"/>
        <color theme="1"/>
        <rFont val="Calibri"/>
        <family val="2"/>
        <charset val="204"/>
        <scheme val="minor"/>
      </rPr>
      <t>одного ТНДМ</t>
    </r>
  </si>
  <si>
    <t xml:space="preserve">мощность потребляемая ОРЭС-Березники, от общей установленной мощности трансформаторов ПС КПД. </t>
  </si>
  <si>
    <t>% загрузки одного ТНДМ</t>
  </si>
  <si>
    <t>% загрузки двух ТНДМ</t>
  </si>
  <si>
    <t xml:space="preserve">мощность потребляемая ОРЭС-Березники, от общей установленной мощности двух трансформаторов ПС КПД. </t>
  </si>
  <si>
    <t>полная загрузка ПС "КПД"                                (одного и двух трансформаторов)</t>
  </si>
  <si>
    <t>результатов зимних замеров активной энергии по ПС "КПД" 110/6 кВ, г. Березники.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</si>
</sst>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9"/>
      <color rgb="FFC00000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/>
    </xf>
    <xf numFmtId="10" fontId="13" fillId="2" borderId="5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12" fillId="2" borderId="25" xfId="0" applyNumberFormat="1" applyFont="1" applyFill="1" applyBorder="1" applyAlignment="1">
      <alignment horizontal="center" vertical="center"/>
    </xf>
    <xf numFmtId="10" fontId="13" fillId="2" borderId="2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0" fontId="13" fillId="2" borderId="6" xfId="0" applyNumberFormat="1" applyFont="1" applyFill="1" applyBorder="1" applyAlignment="1">
      <alignment horizontal="center" vertical="center"/>
    </xf>
    <xf numFmtId="10" fontId="13" fillId="2" borderId="2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/>
    </xf>
    <xf numFmtId="10" fontId="13" fillId="2" borderId="9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0" fillId="0" borderId="0" xfId="0" applyNumberFormat="1"/>
    <xf numFmtId="10" fontId="11" fillId="0" borderId="0" xfId="0" applyNumberFormat="1" applyFont="1" applyAlignment="1">
      <alignment horizontal="right" vertical="center"/>
    </xf>
    <xf numFmtId="2" fontId="5" fillId="0" borderId="0" xfId="0" applyNumberFormat="1" applyFont="1"/>
    <xf numFmtId="10" fontId="10" fillId="0" borderId="0" xfId="0" applyNumberFormat="1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right" vertical="center"/>
    </xf>
    <xf numFmtId="10" fontId="11" fillId="0" borderId="9" xfId="0" applyNumberFormat="1" applyFont="1" applyBorder="1" applyAlignment="1">
      <alignment horizontal="right" vertical="center"/>
    </xf>
    <xf numFmtId="2" fontId="9" fillId="0" borderId="7" xfId="0" applyNumberFormat="1" applyFont="1" applyBorder="1" applyAlignment="1">
      <alignment horizontal="right" vertical="center"/>
    </xf>
    <xf numFmtId="10" fontId="10" fillId="0" borderId="30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/>
    </xf>
    <xf numFmtId="10" fontId="11" fillId="0" borderId="2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10" fontId="10" fillId="0" borderId="23" xfId="0" applyNumberFormat="1" applyFont="1" applyBorder="1" applyAlignment="1">
      <alignment horizontal="right" vertical="center"/>
    </xf>
    <xf numFmtId="2" fontId="9" fillId="0" borderId="34" xfId="0" applyNumberFormat="1" applyFont="1" applyBorder="1" applyAlignment="1">
      <alignment horizontal="right" vertical="center"/>
    </xf>
    <xf numFmtId="10" fontId="11" fillId="0" borderId="17" xfId="0" applyNumberFormat="1" applyFont="1" applyBorder="1" applyAlignment="1">
      <alignment horizontal="right" vertical="center"/>
    </xf>
    <xf numFmtId="2" fontId="9" fillId="0" borderId="15" xfId="0" applyNumberFormat="1" applyFont="1" applyBorder="1" applyAlignment="1">
      <alignment horizontal="right" vertical="center"/>
    </xf>
    <xf numFmtId="10" fontId="10" fillId="0" borderId="18" xfId="0" applyNumberFormat="1" applyFont="1" applyBorder="1" applyAlignment="1">
      <alignment horizontal="right" vertical="center"/>
    </xf>
    <xf numFmtId="0" fontId="9" fillId="3" borderId="1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2" fontId="9" fillId="3" borderId="38" xfId="0" applyNumberFormat="1" applyFont="1" applyFill="1" applyBorder="1" applyAlignment="1">
      <alignment horizontal="center" vertical="center" wrapText="1"/>
    </xf>
    <xf numFmtId="10" fontId="9" fillId="3" borderId="42" xfId="0" applyNumberFormat="1" applyFont="1" applyFill="1" applyBorder="1" applyAlignment="1">
      <alignment horizontal="center" vertical="center" wrapText="1"/>
    </xf>
    <xf numFmtId="10" fontId="9" fillId="3" borderId="44" xfId="0" applyNumberFormat="1" applyFont="1" applyFill="1" applyBorder="1" applyAlignment="1">
      <alignment horizontal="center" vertical="center" wrapText="1"/>
    </xf>
    <xf numFmtId="2" fontId="9" fillId="3" borderId="12" xfId="0" applyNumberFormat="1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0" fontId="9" fillId="3" borderId="23" xfId="0" applyNumberFormat="1" applyFont="1" applyFill="1" applyBorder="1" applyAlignment="1">
      <alignment horizontal="center" vertical="center" wrapText="1"/>
    </xf>
    <xf numFmtId="2" fontId="17" fillId="3" borderId="12" xfId="0" applyNumberFormat="1" applyFont="1" applyFill="1" applyBorder="1" applyAlignment="1">
      <alignment horizontal="center" vertical="center" wrapText="1"/>
    </xf>
    <xf numFmtId="10" fontId="17" fillId="3" borderId="1" xfId="0" applyNumberFormat="1" applyFont="1" applyFill="1" applyBorder="1" applyAlignment="1">
      <alignment horizontal="center" vertical="center" wrapText="1"/>
    </xf>
    <xf numFmtId="10" fontId="17" fillId="3" borderId="23" xfId="0" applyNumberFormat="1" applyFont="1" applyFill="1" applyBorder="1" applyAlignment="1">
      <alignment horizontal="center" vertical="center" wrapText="1"/>
    </xf>
    <xf numFmtId="2" fontId="9" fillId="3" borderId="41" xfId="0" applyNumberFormat="1" applyFont="1" applyFill="1" applyBorder="1" applyAlignment="1">
      <alignment horizontal="center" vertical="center" wrapText="1"/>
    </xf>
    <xf numFmtId="10" fontId="9" fillId="3" borderId="26" xfId="0" applyNumberFormat="1" applyFont="1" applyFill="1" applyBorder="1" applyAlignment="1">
      <alignment horizontal="center" vertical="center" wrapText="1"/>
    </xf>
    <xf numFmtId="10" fontId="9" fillId="3" borderId="28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5" xfId="0" applyNumberFormat="1" applyFont="1" applyBorder="1" applyAlignment="1">
      <alignment horizontal="right" vertical="center"/>
    </xf>
    <xf numFmtId="2" fontId="9" fillId="0" borderId="37" xfId="0" applyNumberFormat="1" applyFont="1" applyBorder="1" applyAlignment="1">
      <alignment horizontal="right" vertical="center"/>
    </xf>
    <xf numFmtId="2" fontId="9" fillId="3" borderId="36" xfId="0" applyNumberFormat="1" applyFont="1" applyFill="1" applyBorder="1" applyAlignment="1">
      <alignment horizontal="center" vertical="center" wrapText="1"/>
    </xf>
    <xf numFmtId="10" fontId="9" fillId="3" borderId="5" xfId="0" applyNumberFormat="1" applyFont="1" applyFill="1" applyBorder="1" applyAlignment="1">
      <alignment horizontal="center" vertical="center" wrapText="1"/>
    </xf>
    <xf numFmtId="10" fontId="9" fillId="3" borderId="14" xfId="0" applyNumberFormat="1" applyFont="1" applyFill="1" applyBorder="1" applyAlignment="1">
      <alignment horizontal="center" vertical="center" wrapText="1"/>
    </xf>
    <xf numFmtId="2" fontId="17" fillId="3" borderId="36" xfId="0" applyNumberFormat="1" applyFont="1" applyFill="1" applyBorder="1" applyAlignment="1">
      <alignment horizontal="center" vertical="center" wrapText="1"/>
    </xf>
    <xf numFmtId="10" fontId="18" fillId="3" borderId="23" xfId="0" applyNumberFormat="1" applyFont="1" applyFill="1" applyBorder="1" applyAlignment="1">
      <alignment horizontal="center" vertical="center" wrapText="1"/>
    </xf>
    <xf numFmtId="10" fontId="9" fillId="3" borderId="16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0" fontId="0" fillId="0" borderId="0" xfId="0" applyNumberFormat="1"/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10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"/>
  <sheetViews>
    <sheetView tabSelected="1" view="pageBreakPreview" zoomScaleNormal="100" zoomScaleSheetLayoutView="100" workbookViewId="0">
      <pane xSplit="2" ySplit="7" topLeftCell="C11" activePane="bottomRight" state="frozen"/>
      <selection pane="topRight" activeCell="C1" sqref="C1"/>
      <selection pane="bottomLeft" activeCell="A10" sqref="A10"/>
      <selection pane="bottomRight" activeCell="F13" sqref="F13"/>
    </sheetView>
  </sheetViews>
  <sheetFormatPr defaultRowHeight="15" x14ac:dyDescent="0.25"/>
  <cols>
    <col min="1" max="1" width="5.28515625" customWidth="1"/>
    <col min="2" max="2" width="14.140625" customWidth="1"/>
    <col min="3" max="3" width="10.85546875" customWidth="1"/>
    <col min="4" max="4" width="10.5703125" customWidth="1"/>
    <col min="5" max="5" width="8.42578125" customWidth="1"/>
    <col min="6" max="6" width="7.85546875" customWidth="1"/>
    <col min="7" max="9" width="8.42578125" customWidth="1"/>
    <col min="10" max="11" width="7.85546875" customWidth="1"/>
    <col min="12" max="12" width="8.28515625" customWidth="1"/>
    <col min="13" max="14" width="7.85546875" customWidth="1"/>
    <col min="15" max="19" width="8.5703125" customWidth="1"/>
    <col min="20" max="20" width="10.28515625" customWidth="1"/>
    <col min="23" max="23" width="10.5703125" customWidth="1"/>
  </cols>
  <sheetData>
    <row r="1" spans="1:26" x14ac:dyDescent="0.25">
      <c r="J1" s="4"/>
      <c r="T1" s="118" t="s">
        <v>28</v>
      </c>
      <c r="U1" s="118"/>
    </row>
    <row r="2" spans="1:26" ht="15.75" x14ac:dyDescent="0.25">
      <c r="A2" s="125" t="s">
        <v>26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2"/>
      <c r="R2" s="2"/>
      <c r="S2" s="2"/>
    </row>
    <row r="3" spans="1:26" ht="16.5" thickBot="1" x14ac:dyDescent="0.3">
      <c r="A3" s="125" t="s">
        <v>76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2"/>
      <c r="R3" s="2"/>
      <c r="S3" s="2"/>
    </row>
    <row r="4" spans="1:26" ht="18" customHeight="1" x14ac:dyDescent="0.25">
      <c r="A4" s="122" t="s">
        <v>27</v>
      </c>
      <c r="B4" s="119" t="s">
        <v>25</v>
      </c>
      <c r="C4" s="133" t="s">
        <v>44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5"/>
      <c r="Q4" s="108" t="s">
        <v>75</v>
      </c>
      <c r="R4" s="109"/>
      <c r="S4" s="110"/>
      <c r="T4" s="114" t="s">
        <v>45</v>
      </c>
      <c r="U4" s="115"/>
      <c r="V4" s="99" t="s">
        <v>71</v>
      </c>
      <c r="W4" s="100"/>
      <c r="X4" s="101"/>
    </row>
    <row r="5" spans="1:26" ht="16.5" customHeight="1" x14ac:dyDescent="0.25">
      <c r="A5" s="123"/>
      <c r="B5" s="120"/>
      <c r="C5" s="129" t="s">
        <v>67</v>
      </c>
      <c r="D5" s="130"/>
      <c r="E5" s="126" t="s">
        <v>41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111"/>
      <c r="R5" s="112"/>
      <c r="S5" s="113"/>
      <c r="T5" s="116"/>
      <c r="U5" s="117"/>
      <c r="V5" s="102"/>
      <c r="W5" s="103"/>
      <c r="X5" s="104"/>
    </row>
    <row r="6" spans="1:26" ht="16.5" customHeight="1" x14ac:dyDescent="0.25">
      <c r="A6" s="123"/>
      <c r="B6" s="120"/>
      <c r="C6" s="131"/>
      <c r="D6" s="132"/>
      <c r="E6" s="90" t="s">
        <v>29</v>
      </c>
      <c r="F6" s="90" t="s">
        <v>30</v>
      </c>
      <c r="G6" s="90" t="s">
        <v>31</v>
      </c>
      <c r="H6" s="90" t="s">
        <v>32</v>
      </c>
      <c r="I6" s="90" t="s">
        <v>33</v>
      </c>
      <c r="J6" s="91" t="s">
        <v>34</v>
      </c>
      <c r="K6" s="92" t="s">
        <v>36</v>
      </c>
      <c r="L6" s="94" t="s">
        <v>35</v>
      </c>
      <c r="M6" s="92" t="s">
        <v>37</v>
      </c>
      <c r="N6" s="94" t="s">
        <v>38</v>
      </c>
      <c r="O6" s="92" t="s">
        <v>39</v>
      </c>
      <c r="P6" s="95" t="s">
        <v>40</v>
      </c>
      <c r="Q6" s="111"/>
      <c r="R6" s="112"/>
      <c r="S6" s="113"/>
      <c r="T6" s="116"/>
      <c r="U6" s="117"/>
      <c r="V6" s="105"/>
      <c r="W6" s="106"/>
      <c r="X6" s="107"/>
    </row>
    <row r="7" spans="1:26" ht="33" customHeight="1" thickBot="1" x14ac:dyDescent="0.3">
      <c r="A7" s="124"/>
      <c r="B7" s="121"/>
      <c r="C7" s="10" t="s">
        <v>43</v>
      </c>
      <c r="D7" s="10" t="s">
        <v>42</v>
      </c>
      <c r="E7" s="13" t="s">
        <v>49</v>
      </c>
      <c r="F7" s="13" t="s">
        <v>50</v>
      </c>
      <c r="G7" s="13" t="s">
        <v>48</v>
      </c>
      <c r="H7" s="13" t="s">
        <v>49</v>
      </c>
      <c r="I7" s="13" t="s">
        <v>49</v>
      </c>
      <c r="J7" s="14" t="s">
        <v>0</v>
      </c>
      <c r="K7" s="13" t="s">
        <v>51</v>
      </c>
      <c r="L7" s="13" t="s">
        <v>49</v>
      </c>
      <c r="M7" s="13" t="s">
        <v>52</v>
      </c>
      <c r="N7" s="96" t="s">
        <v>53</v>
      </c>
      <c r="O7" s="13" t="s">
        <v>49</v>
      </c>
      <c r="P7" s="97" t="s">
        <v>49</v>
      </c>
      <c r="Q7" s="61" t="s">
        <v>46</v>
      </c>
      <c r="R7" s="62" t="s">
        <v>72</v>
      </c>
      <c r="S7" s="63" t="s">
        <v>73</v>
      </c>
      <c r="T7" s="44" t="s">
        <v>46</v>
      </c>
      <c r="U7" s="45" t="s">
        <v>47</v>
      </c>
      <c r="V7" s="46" t="s">
        <v>46</v>
      </c>
      <c r="W7" s="47" t="s">
        <v>72</v>
      </c>
      <c r="X7" s="48" t="s">
        <v>73</v>
      </c>
    </row>
    <row r="8" spans="1:26" ht="15.75" x14ac:dyDescent="0.25">
      <c r="A8" s="17">
        <v>1</v>
      </c>
      <c r="B8" s="16" t="s">
        <v>1</v>
      </c>
      <c r="C8" s="11">
        <f>E8+F8+G8+H8+I8+J8+K8+L8+M8+N8+O8+P8</f>
        <v>4149</v>
      </c>
      <c r="D8" s="12">
        <f>C8/10000</f>
        <v>0.41489999999999999</v>
      </c>
      <c r="E8" s="7">
        <v>2648</v>
      </c>
      <c r="F8" s="8">
        <v>0</v>
      </c>
      <c r="G8" s="7">
        <v>192</v>
      </c>
      <c r="H8" s="7">
        <v>248</v>
      </c>
      <c r="I8" s="7">
        <v>85</v>
      </c>
      <c r="J8" s="7">
        <v>16</v>
      </c>
      <c r="K8" s="5">
        <v>34</v>
      </c>
      <c r="L8" s="5">
        <v>460</v>
      </c>
      <c r="M8" s="5">
        <v>24</v>
      </c>
      <c r="N8" s="9">
        <v>0</v>
      </c>
      <c r="O8" s="5">
        <v>44</v>
      </c>
      <c r="P8" s="18">
        <v>398</v>
      </c>
      <c r="Q8" s="83">
        <f>C8+'замеры КПД, секц.2'!C8</f>
        <v>7184</v>
      </c>
      <c r="R8" s="84">
        <f>Q8/10000</f>
        <v>0.71840000000000004</v>
      </c>
      <c r="S8" s="85">
        <f>Q8/20000</f>
        <v>0.35920000000000002</v>
      </c>
      <c r="T8" s="49">
        <f>E8+H8+I8+L8+O8+P8</f>
        <v>3883</v>
      </c>
      <c r="U8" s="50">
        <f>T8/10000</f>
        <v>0.38829999999999998</v>
      </c>
      <c r="V8" s="51">
        <f>T8+'замеры КПД, секц.2'!P8</f>
        <v>6576</v>
      </c>
      <c r="W8" s="50">
        <f>V8/10000</f>
        <v>0.65759999999999996</v>
      </c>
      <c r="X8" s="52">
        <f>V8/20000</f>
        <v>0.32879999999999998</v>
      </c>
      <c r="Z8" s="37"/>
    </row>
    <row r="9" spans="1:26" ht="15.75" x14ac:dyDescent="0.25">
      <c r="A9" s="19">
        <v>2</v>
      </c>
      <c r="B9" s="15" t="s">
        <v>2</v>
      </c>
      <c r="C9" s="11">
        <f t="shared" ref="C9:C31" si="0">E9+F9+G9+H9+I9+J9+K9+L9+M9+N9+O9+P9</f>
        <v>3987</v>
      </c>
      <c r="D9" s="12">
        <f t="shared" ref="D9:D31" si="1">C9/10000</f>
        <v>0.3987</v>
      </c>
      <c r="E9" s="3">
        <v>2590</v>
      </c>
      <c r="F9" s="8">
        <v>0</v>
      </c>
      <c r="G9" s="3">
        <v>194</v>
      </c>
      <c r="H9" s="3">
        <v>199</v>
      </c>
      <c r="I9" s="3">
        <v>81</v>
      </c>
      <c r="J9" s="3">
        <v>14</v>
      </c>
      <c r="K9" s="6">
        <v>34</v>
      </c>
      <c r="L9" s="6">
        <v>434</v>
      </c>
      <c r="M9" s="6">
        <v>24</v>
      </c>
      <c r="N9" s="9">
        <v>0</v>
      </c>
      <c r="O9" s="6">
        <v>29</v>
      </c>
      <c r="P9" s="20">
        <v>388</v>
      </c>
      <c r="Q9" s="83">
        <f>C9+'замеры КПД, секц.2'!C9</f>
        <v>6950</v>
      </c>
      <c r="R9" s="68">
        <f t="shared" ref="R9:R31" si="2">Q9/10000</f>
        <v>0.69499999999999995</v>
      </c>
      <c r="S9" s="69">
        <f t="shared" ref="S9:S31" si="3">Q9/20000</f>
        <v>0.34749999999999998</v>
      </c>
      <c r="T9" s="53">
        <f t="shared" ref="T9:T31" si="4">E9+H9+I9+L9+O9+P9</f>
        <v>3721</v>
      </c>
      <c r="U9" s="54">
        <f t="shared" ref="U9:U31" si="5">T9/10000</f>
        <v>0.37209999999999999</v>
      </c>
      <c r="V9" s="55">
        <f>T9+'замеры КПД, секц.2'!P9</f>
        <v>6350</v>
      </c>
      <c r="W9" s="54">
        <f t="shared" ref="W9:W31" si="6">V9/10000</f>
        <v>0.63500000000000001</v>
      </c>
      <c r="X9" s="56">
        <f t="shared" ref="X9:X31" si="7">V9/20000</f>
        <v>0.3175</v>
      </c>
    </row>
    <row r="10" spans="1:26" ht="15.75" x14ac:dyDescent="0.25">
      <c r="A10" s="19">
        <v>3</v>
      </c>
      <c r="B10" s="15" t="s">
        <v>3</v>
      </c>
      <c r="C10" s="11">
        <f t="shared" si="0"/>
        <v>3912</v>
      </c>
      <c r="D10" s="12">
        <f t="shared" si="1"/>
        <v>0.39119999999999999</v>
      </c>
      <c r="E10" s="3">
        <v>2540</v>
      </c>
      <c r="F10" s="8">
        <v>0</v>
      </c>
      <c r="G10" s="3">
        <v>194</v>
      </c>
      <c r="H10" s="3">
        <v>184</v>
      </c>
      <c r="I10" s="3">
        <v>78</v>
      </c>
      <c r="J10" s="3">
        <v>14</v>
      </c>
      <c r="K10" s="6">
        <v>34</v>
      </c>
      <c r="L10" s="6">
        <v>430</v>
      </c>
      <c r="M10" s="6">
        <v>24</v>
      </c>
      <c r="N10" s="9">
        <v>0</v>
      </c>
      <c r="O10" s="6">
        <v>28</v>
      </c>
      <c r="P10" s="20">
        <v>386</v>
      </c>
      <c r="Q10" s="83">
        <f>C10+'замеры КПД, секц.2'!C10</f>
        <v>6665</v>
      </c>
      <c r="R10" s="68">
        <f t="shared" si="2"/>
        <v>0.66649999999999998</v>
      </c>
      <c r="S10" s="69">
        <f t="shared" si="3"/>
        <v>0.33324999999999999</v>
      </c>
      <c r="T10" s="53">
        <f t="shared" si="4"/>
        <v>3646</v>
      </c>
      <c r="U10" s="54">
        <f t="shared" si="5"/>
        <v>0.36459999999999998</v>
      </c>
      <c r="V10" s="55">
        <f>T10+'замеры КПД, секц.2'!P10</f>
        <v>6065</v>
      </c>
      <c r="W10" s="54">
        <f t="shared" si="6"/>
        <v>0.60650000000000004</v>
      </c>
      <c r="X10" s="56">
        <f t="shared" si="7"/>
        <v>0.30325000000000002</v>
      </c>
    </row>
    <row r="11" spans="1:26" ht="15.75" x14ac:dyDescent="0.25">
      <c r="A11" s="19">
        <v>4</v>
      </c>
      <c r="B11" s="15" t="s">
        <v>4</v>
      </c>
      <c r="C11" s="11">
        <f t="shared" si="0"/>
        <v>3887</v>
      </c>
      <c r="D11" s="12">
        <f t="shared" si="1"/>
        <v>0.38869999999999999</v>
      </c>
      <c r="E11" s="3">
        <v>2540</v>
      </c>
      <c r="F11" s="3">
        <v>4</v>
      </c>
      <c r="G11" s="3">
        <v>179</v>
      </c>
      <c r="H11" s="3">
        <v>182</v>
      </c>
      <c r="I11" s="3">
        <v>74</v>
      </c>
      <c r="J11" s="3">
        <v>14</v>
      </c>
      <c r="K11" s="6">
        <v>34</v>
      </c>
      <c r="L11" s="6">
        <v>430</v>
      </c>
      <c r="M11" s="6">
        <v>24</v>
      </c>
      <c r="N11" s="8">
        <v>0</v>
      </c>
      <c r="O11" s="6">
        <v>24</v>
      </c>
      <c r="P11" s="20">
        <v>382</v>
      </c>
      <c r="Q11" s="83">
        <f>C11+'замеры КПД, секц.2'!C11</f>
        <v>6473</v>
      </c>
      <c r="R11" s="68">
        <f t="shared" si="2"/>
        <v>0.64729999999999999</v>
      </c>
      <c r="S11" s="69">
        <f t="shared" si="3"/>
        <v>0.32364999999999999</v>
      </c>
      <c r="T11" s="53">
        <f t="shared" si="4"/>
        <v>3632</v>
      </c>
      <c r="U11" s="54">
        <f t="shared" si="5"/>
        <v>0.36320000000000002</v>
      </c>
      <c r="V11" s="55">
        <f>T11+'замеры КПД, секц.2'!P11</f>
        <v>5884</v>
      </c>
      <c r="W11" s="54">
        <f t="shared" si="6"/>
        <v>0.58840000000000003</v>
      </c>
      <c r="X11" s="56">
        <f t="shared" si="7"/>
        <v>0.29420000000000002</v>
      </c>
    </row>
    <row r="12" spans="1:26" ht="15.75" x14ac:dyDescent="0.25">
      <c r="A12" s="19">
        <v>5</v>
      </c>
      <c r="B12" s="15" t="s">
        <v>5</v>
      </c>
      <c r="C12" s="11">
        <f t="shared" si="0"/>
        <v>3937</v>
      </c>
      <c r="D12" s="12">
        <f t="shared" si="1"/>
        <v>0.39369999999999999</v>
      </c>
      <c r="E12" s="3">
        <v>2544</v>
      </c>
      <c r="F12" s="8">
        <v>0</v>
      </c>
      <c r="G12" s="3">
        <v>173</v>
      </c>
      <c r="H12" s="3">
        <v>186</v>
      </c>
      <c r="I12" s="3">
        <v>74</v>
      </c>
      <c r="J12" s="3">
        <v>14</v>
      </c>
      <c r="K12" s="6">
        <v>38</v>
      </c>
      <c r="L12" s="6">
        <v>464</v>
      </c>
      <c r="M12" s="6">
        <v>24</v>
      </c>
      <c r="N12" s="8">
        <v>0</v>
      </c>
      <c r="O12" s="6">
        <v>26</v>
      </c>
      <c r="P12" s="20">
        <v>394</v>
      </c>
      <c r="Q12" s="83">
        <f>C12+'замеры КПД, секц.2'!C12</f>
        <v>6535</v>
      </c>
      <c r="R12" s="68">
        <f t="shared" si="2"/>
        <v>0.65349999999999997</v>
      </c>
      <c r="S12" s="69">
        <f t="shared" si="3"/>
        <v>0.32674999999999998</v>
      </c>
      <c r="T12" s="53">
        <f t="shared" si="4"/>
        <v>3688</v>
      </c>
      <c r="U12" s="54">
        <f t="shared" si="5"/>
        <v>0.36880000000000002</v>
      </c>
      <c r="V12" s="55">
        <f>T12+'замеры КПД, секц.2'!P12</f>
        <v>5942</v>
      </c>
      <c r="W12" s="54">
        <f t="shared" si="6"/>
        <v>0.59419999999999995</v>
      </c>
      <c r="X12" s="56">
        <f t="shared" si="7"/>
        <v>0.29709999999999998</v>
      </c>
    </row>
    <row r="13" spans="1:26" ht="15.75" x14ac:dyDescent="0.25">
      <c r="A13" s="19">
        <v>6</v>
      </c>
      <c r="B13" s="15" t="s">
        <v>6</v>
      </c>
      <c r="C13" s="11">
        <f t="shared" si="0"/>
        <v>4253</v>
      </c>
      <c r="D13" s="12">
        <f t="shared" si="1"/>
        <v>0.42530000000000001</v>
      </c>
      <c r="E13" s="3">
        <v>2640</v>
      </c>
      <c r="F13" s="8">
        <v>0</v>
      </c>
      <c r="G13" s="3">
        <v>168</v>
      </c>
      <c r="H13" s="3">
        <v>216</v>
      </c>
      <c r="I13" s="3">
        <v>79</v>
      </c>
      <c r="J13" s="3">
        <v>16</v>
      </c>
      <c r="K13" s="6">
        <v>186</v>
      </c>
      <c r="L13" s="6">
        <v>480</v>
      </c>
      <c r="M13" s="6">
        <v>24</v>
      </c>
      <c r="N13" s="8">
        <v>0</v>
      </c>
      <c r="O13" s="6">
        <v>38</v>
      </c>
      <c r="P13" s="20">
        <v>406</v>
      </c>
      <c r="Q13" s="83">
        <f>C13+'замеры КПД, секц.2'!C13</f>
        <v>7001</v>
      </c>
      <c r="R13" s="68">
        <f t="shared" si="2"/>
        <v>0.70009999999999994</v>
      </c>
      <c r="S13" s="69">
        <f t="shared" si="3"/>
        <v>0.35004999999999997</v>
      </c>
      <c r="T13" s="53">
        <f t="shared" si="4"/>
        <v>3859</v>
      </c>
      <c r="U13" s="54">
        <f t="shared" si="5"/>
        <v>0.38590000000000002</v>
      </c>
      <c r="V13" s="55">
        <f>T13+'замеры КПД, секц.2'!P13</f>
        <v>6249</v>
      </c>
      <c r="W13" s="54">
        <f t="shared" si="6"/>
        <v>0.62490000000000001</v>
      </c>
      <c r="X13" s="56">
        <f t="shared" si="7"/>
        <v>0.31245000000000001</v>
      </c>
    </row>
    <row r="14" spans="1:26" ht="15.75" x14ac:dyDescent="0.25">
      <c r="A14" s="19">
        <v>7</v>
      </c>
      <c r="B14" s="15" t="s">
        <v>7</v>
      </c>
      <c r="C14" s="11">
        <f t="shared" si="0"/>
        <v>5064</v>
      </c>
      <c r="D14" s="12">
        <f t="shared" si="1"/>
        <v>0.50639999999999996</v>
      </c>
      <c r="E14" s="3">
        <v>3120</v>
      </c>
      <c r="F14" s="8">
        <v>0</v>
      </c>
      <c r="G14" s="3">
        <v>208</v>
      </c>
      <c r="H14" s="3">
        <v>288</v>
      </c>
      <c r="I14" s="3">
        <v>128</v>
      </c>
      <c r="J14" s="3">
        <v>22</v>
      </c>
      <c r="K14" s="6">
        <v>194</v>
      </c>
      <c r="L14" s="6">
        <v>576</v>
      </c>
      <c r="M14" s="6">
        <v>24</v>
      </c>
      <c r="N14" s="8">
        <v>0</v>
      </c>
      <c r="O14" s="6">
        <v>48</v>
      </c>
      <c r="P14" s="20">
        <v>456</v>
      </c>
      <c r="Q14" s="83">
        <f>C14+'замеры КПД, секц.2'!C14</f>
        <v>8811</v>
      </c>
      <c r="R14" s="68">
        <f t="shared" si="2"/>
        <v>0.88109999999999999</v>
      </c>
      <c r="S14" s="69">
        <f t="shared" si="3"/>
        <v>0.44055</v>
      </c>
      <c r="T14" s="53">
        <f t="shared" si="4"/>
        <v>4616</v>
      </c>
      <c r="U14" s="54">
        <f t="shared" si="5"/>
        <v>0.46160000000000001</v>
      </c>
      <c r="V14" s="55">
        <f>T14+'замеры КПД, секц.2'!P14</f>
        <v>7859</v>
      </c>
      <c r="W14" s="54">
        <f t="shared" si="6"/>
        <v>0.78590000000000004</v>
      </c>
      <c r="X14" s="56">
        <f t="shared" si="7"/>
        <v>0.39295000000000002</v>
      </c>
    </row>
    <row r="15" spans="1:26" ht="15.75" x14ac:dyDescent="0.25">
      <c r="A15" s="19">
        <v>8</v>
      </c>
      <c r="B15" s="15" t="s">
        <v>8</v>
      </c>
      <c r="C15" s="11">
        <f t="shared" si="0"/>
        <v>5278</v>
      </c>
      <c r="D15" s="12">
        <f t="shared" si="1"/>
        <v>0.52780000000000005</v>
      </c>
      <c r="E15" s="3">
        <v>3220</v>
      </c>
      <c r="F15" s="3">
        <v>6</v>
      </c>
      <c r="G15" s="3">
        <v>252</v>
      </c>
      <c r="H15" s="3">
        <v>302</v>
      </c>
      <c r="I15" s="3">
        <v>134</v>
      </c>
      <c r="J15" s="3">
        <v>34</v>
      </c>
      <c r="K15" s="6">
        <v>188</v>
      </c>
      <c r="L15" s="6">
        <v>582</v>
      </c>
      <c r="M15" s="6">
        <v>28</v>
      </c>
      <c r="N15" s="8">
        <v>0</v>
      </c>
      <c r="O15" s="6">
        <v>65</v>
      </c>
      <c r="P15" s="20">
        <v>467</v>
      </c>
      <c r="Q15" s="83">
        <f>C15+'замеры КПД, секц.2'!C15</f>
        <v>9133</v>
      </c>
      <c r="R15" s="68">
        <f t="shared" si="2"/>
        <v>0.9133</v>
      </c>
      <c r="S15" s="69">
        <f t="shared" si="3"/>
        <v>0.45665</v>
      </c>
      <c r="T15" s="53">
        <f t="shared" si="4"/>
        <v>4770</v>
      </c>
      <c r="U15" s="54">
        <f t="shared" si="5"/>
        <v>0.47699999999999998</v>
      </c>
      <c r="V15" s="55">
        <f>T15+'замеры КПД, секц.2'!P15</f>
        <v>7975</v>
      </c>
      <c r="W15" s="54">
        <f t="shared" si="6"/>
        <v>0.79749999999999999</v>
      </c>
      <c r="X15" s="56">
        <f t="shared" si="7"/>
        <v>0.39874999999999999</v>
      </c>
    </row>
    <row r="16" spans="1:26" ht="15.75" x14ac:dyDescent="0.25">
      <c r="A16" s="19">
        <v>9</v>
      </c>
      <c r="B16" s="15" t="s">
        <v>9</v>
      </c>
      <c r="C16" s="11">
        <f t="shared" si="0"/>
        <v>5991</v>
      </c>
      <c r="D16" s="12">
        <f t="shared" si="1"/>
        <v>0.59909999999999997</v>
      </c>
      <c r="E16" s="3">
        <v>3504</v>
      </c>
      <c r="F16" s="3">
        <v>5</v>
      </c>
      <c r="G16" s="3">
        <v>420</v>
      </c>
      <c r="H16" s="3">
        <v>324</v>
      </c>
      <c r="I16" s="3">
        <v>150</v>
      </c>
      <c r="J16" s="3">
        <v>41</v>
      </c>
      <c r="K16" s="6">
        <v>197</v>
      </c>
      <c r="L16" s="6">
        <v>768</v>
      </c>
      <c r="M16" s="6">
        <v>30</v>
      </c>
      <c r="N16" s="8">
        <v>0</v>
      </c>
      <c r="O16" s="6">
        <v>96</v>
      </c>
      <c r="P16" s="20">
        <v>456</v>
      </c>
      <c r="Q16" s="86">
        <f>C16+'замеры КПД, секц.2'!C16</f>
        <v>10710</v>
      </c>
      <c r="R16" s="71">
        <f t="shared" si="2"/>
        <v>1.071</v>
      </c>
      <c r="S16" s="87">
        <f t="shared" si="3"/>
        <v>0.53549999999999998</v>
      </c>
      <c r="T16" s="53">
        <f t="shared" si="4"/>
        <v>5298</v>
      </c>
      <c r="U16" s="54">
        <f t="shared" si="5"/>
        <v>0.52980000000000005</v>
      </c>
      <c r="V16" s="55">
        <f>T16+'замеры КПД, секц.2'!P16</f>
        <v>9119</v>
      </c>
      <c r="W16" s="54">
        <f t="shared" si="6"/>
        <v>0.91190000000000004</v>
      </c>
      <c r="X16" s="56">
        <f t="shared" si="7"/>
        <v>0.45595000000000002</v>
      </c>
    </row>
    <row r="17" spans="1:24" ht="15.75" x14ac:dyDescent="0.25">
      <c r="A17" s="19">
        <v>10</v>
      </c>
      <c r="B17" s="15" t="s">
        <v>10</v>
      </c>
      <c r="C17" s="11">
        <f t="shared" si="0"/>
        <v>6144</v>
      </c>
      <c r="D17" s="12">
        <f t="shared" si="1"/>
        <v>0.61439999999999995</v>
      </c>
      <c r="E17" s="3">
        <v>3549</v>
      </c>
      <c r="F17" s="3">
        <v>5</v>
      </c>
      <c r="G17" s="3">
        <v>426</v>
      </c>
      <c r="H17" s="3">
        <v>338</v>
      </c>
      <c r="I17" s="3">
        <v>152</v>
      </c>
      <c r="J17" s="3">
        <v>43</v>
      </c>
      <c r="K17" s="6">
        <v>194</v>
      </c>
      <c r="L17" s="6">
        <v>822</v>
      </c>
      <c r="M17" s="6">
        <v>34</v>
      </c>
      <c r="N17" s="8">
        <v>0</v>
      </c>
      <c r="O17" s="6">
        <v>102</v>
      </c>
      <c r="P17" s="20">
        <v>479</v>
      </c>
      <c r="Q17" s="86">
        <f>C17+'замеры КПД, секц.2'!C17</f>
        <v>10904</v>
      </c>
      <c r="R17" s="71">
        <f t="shared" si="2"/>
        <v>1.0904</v>
      </c>
      <c r="S17" s="87">
        <f t="shared" si="3"/>
        <v>0.54520000000000002</v>
      </c>
      <c r="T17" s="53">
        <f t="shared" si="4"/>
        <v>5442</v>
      </c>
      <c r="U17" s="54">
        <f t="shared" si="5"/>
        <v>0.54420000000000002</v>
      </c>
      <c r="V17" s="55">
        <f>T17+'замеры КПД, секц.2'!P17</f>
        <v>9341</v>
      </c>
      <c r="W17" s="54">
        <f t="shared" si="6"/>
        <v>0.93410000000000004</v>
      </c>
      <c r="X17" s="56">
        <f t="shared" si="7"/>
        <v>0.46705000000000002</v>
      </c>
    </row>
    <row r="18" spans="1:24" ht="15.75" x14ac:dyDescent="0.25">
      <c r="A18" s="19">
        <v>11</v>
      </c>
      <c r="B18" s="15" t="s">
        <v>11</v>
      </c>
      <c r="C18" s="11">
        <f t="shared" si="0"/>
        <v>6105</v>
      </c>
      <c r="D18" s="12">
        <f t="shared" si="1"/>
        <v>0.61050000000000004</v>
      </c>
      <c r="E18" s="3">
        <v>3489</v>
      </c>
      <c r="F18" s="3">
        <v>5</v>
      </c>
      <c r="G18" s="3">
        <v>432</v>
      </c>
      <c r="H18" s="3">
        <v>324</v>
      </c>
      <c r="I18" s="3">
        <v>154</v>
      </c>
      <c r="J18" s="3">
        <v>43</v>
      </c>
      <c r="K18" s="6">
        <v>216</v>
      </c>
      <c r="L18" s="6">
        <v>816</v>
      </c>
      <c r="M18" s="6">
        <v>34</v>
      </c>
      <c r="N18" s="8">
        <v>0</v>
      </c>
      <c r="O18" s="6">
        <v>108</v>
      </c>
      <c r="P18" s="20">
        <v>484</v>
      </c>
      <c r="Q18" s="86">
        <f>C18+'замеры КПД, секц.2'!C18</f>
        <v>10836</v>
      </c>
      <c r="R18" s="71">
        <f t="shared" si="2"/>
        <v>1.0835999999999999</v>
      </c>
      <c r="S18" s="87">
        <f t="shared" si="3"/>
        <v>0.54179999999999995</v>
      </c>
      <c r="T18" s="53">
        <f t="shared" si="4"/>
        <v>5375</v>
      </c>
      <c r="U18" s="54">
        <f t="shared" si="5"/>
        <v>0.53749999999999998</v>
      </c>
      <c r="V18" s="55">
        <f>T18+'замеры КПД, секц.2'!P18</f>
        <v>9268</v>
      </c>
      <c r="W18" s="54">
        <f t="shared" si="6"/>
        <v>0.92679999999999996</v>
      </c>
      <c r="X18" s="56">
        <f t="shared" si="7"/>
        <v>0.46339999999999998</v>
      </c>
    </row>
    <row r="19" spans="1:24" ht="15.75" x14ac:dyDescent="0.25">
      <c r="A19" s="19">
        <v>12</v>
      </c>
      <c r="B19" s="15" t="s">
        <v>12</v>
      </c>
      <c r="C19" s="11">
        <f t="shared" si="0"/>
        <v>6017</v>
      </c>
      <c r="D19" s="12">
        <f t="shared" si="1"/>
        <v>0.60170000000000001</v>
      </c>
      <c r="E19" s="3">
        <v>3427</v>
      </c>
      <c r="F19" s="3">
        <v>5</v>
      </c>
      <c r="G19" s="3">
        <v>448</v>
      </c>
      <c r="H19" s="3">
        <v>312</v>
      </c>
      <c r="I19" s="3">
        <v>153</v>
      </c>
      <c r="J19" s="3">
        <v>43</v>
      </c>
      <c r="K19" s="6">
        <v>216</v>
      </c>
      <c r="L19" s="6">
        <v>811</v>
      </c>
      <c r="M19" s="6">
        <v>34</v>
      </c>
      <c r="N19" s="8">
        <v>0</v>
      </c>
      <c r="O19" s="6">
        <v>98</v>
      </c>
      <c r="P19" s="20">
        <v>470</v>
      </c>
      <c r="Q19" s="86">
        <f>C19+'замеры КПД, секц.2'!C19</f>
        <v>10716</v>
      </c>
      <c r="R19" s="71">
        <f t="shared" si="2"/>
        <v>1.0716000000000001</v>
      </c>
      <c r="S19" s="87">
        <f t="shared" si="3"/>
        <v>0.53580000000000005</v>
      </c>
      <c r="T19" s="53">
        <f t="shared" si="4"/>
        <v>5271</v>
      </c>
      <c r="U19" s="54">
        <f t="shared" si="5"/>
        <v>0.52710000000000001</v>
      </c>
      <c r="V19" s="55">
        <f>T19+'замеры КПД, секц.2'!P19</f>
        <v>9019</v>
      </c>
      <c r="W19" s="54">
        <f t="shared" si="6"/>
        <v>0.90190000000000003</v>
      </c>
      <c r="X19" s="56">
        <f t="shared" si="7"/>
        <v>0.45095000000000002</v>
      </c>
    </row>
    <row r="20" spans="1:24" ht="15.75" x14ac:dyDescent="0.25">
      <c r="A20" s="19">
        <v>13</v>
      </c>
      <c r="B20" s="15" t="s">
        <v>13</v>
      </c>
      <c r="C20" s="11">
        <f t="shared" si="0"/>
        <v>5621</v>
      </c>
      <c r="D20" s="12">
        <f t="shared" si="1"/>
        <v>0.56210000000000004</v>
      </c>
      <c r="E20" s="3">
        <v>3260</v>
      </c>
      <c r="F20" s="3">
        <v>3</v>
      </c>
      <c r="G20" s="3">
        <v>444</v>
      </c>
      <c r="H20" s="3">
        <v>271</v>
      </c>
      <c r="I20" s="3">
        <v>134</v>
      </c>
      <c r="J20" s="3">
        <v>34</v>
      </c>
      <c r="K20" s="6">
        <v>182</v>
      </c>
      <c r="L20" s="6">
        <v>770</v>
      </c>
      <c r="M20" s="6">
        <v>28</v>
      </c>
      <c r="N20" s="8">
        <v>0</v>
      </c>
      <c r="O20" s="6">
        <v>96</v>
      </c>
      <c r="P20" s="20">
        <v>399</v>
      </c>
      <c r="Q20" s="86">
        <f>C20+'замеры КПД, секц.2'!C20</f>
        <v>9789</v>
      </c>
      <c r="R20" s="71">
        <f t="shared" si="2"/>
        <v>0.97889999999999999</v>
      </c>
      <c r="S20" s="87">
        <f t="shared" si="3"/>
        <v>0.48945</v>
      </c>
      <c r="T20" s="53">
        <f t="shared" si="4"/>
        <v>4930</v>
      </c>
      <c r="U20" s="54">
        <f t="shared" si="5"/>
        <v>0.49299999999999999</v>
      </c>
      <c r="V20" s="55">
        <f>T20+'замеры КПД, секц.2'!P20</f>
        <v>8362</v>
      </c>
      <c r="W20" s="54">
        <f t="shared" si="6"/>
        <v>0.83620000000000005</v>
      </c>
      <c r="X20" s="56">
        <f t="shared" si="7"/>
        <v>0.41810000000000003</v>
      </c>
    </row>
    <row r="21" spans="1:24" ht="15.75" x14ac:dyDescent="0.25">
      <c r="A21" s="19">
        <v>14</v>
      </c>
      <c r="B21" s="15" t="s">
        <v>14</v>
      </c>
      <c r="C21" s="11">
        <f t="shared" si="0"/>
        <v>5565</v>
      </c>
      <c r="D21" s="12">
        <f t="shared" si="1"/>
        <v>0.55649999999999999</v>
      </c>
      <c r="E21" s="3">
        <v>3216</v>
      </c>
      <c r="F21" s="3">
        <v>3</v>
      </c>
      <c r="G21" s="3">
        <v>448</v>
      </c>
      <c r="H21" s="3">
        <v>252</v>
      </c>
      <c r="I21" s="3">
        <v>132</v>
      </c>
      <c r="J21" s="3">
        <v>37</v>
      </c>
      <c r="K21" s="6">
        <v>182</v>
      </c>
      <c r="L21" s="6">
        <v>768</v>
      </c>
      <c r="M21" s="6">
        <v>30</v>
      </c>
      <c r="N21" s="8">
        <v>0</v>
      </c>
      <c r="O21" s="6">
        <v>94</v>
      </c>
      <c r="P21" s="20">
        <v>403</v>
      </c>
      <c r="Q21" s="86">
        <f>C21+'замеры КПД, секц.2'!C21</f>
        <v>10017</v>
      </c>
      <c r="R21" s="71">
        <f t="shared" si="2"/>
        <v>1.0017</v>
      </c>
      <c r="S21" s="87">
        <f t="shared" si="3"/>
        <v>0.50085000000000002</v>
      </c>
      <c r="T21" s="53">
        <f t="shared" si="4"/>
        <v>4865</v>
      </c>
      <c r="U21" s="54">
        <f t="shared" si="5"/>
        <v>0.48649999999999999</v>
      </c>
      <c r="V21" s="55">
        <f>T21+'замеры КПД, секц.2'!P21</f>
        <v>8437</v>
      </c>
      <c r="W21" s="54">
        <f t="shared" si="6"/>
        <v>0.84370000000000001</v>
      </c>
      <c r="X21" s="56">
        <f t="shared" si="7"/>
        <v>0.42185</v>
      </c>
    </row>
    <row r="22" spans="1:24" ht="15.75" x14ac:dyDescent="0.25">
      <c r="A22" s="19">
        <v>15</v>
      </c>
      <c r="B22" s="15" t="s">
        <v>15</v>
      </c>
      <c r="C22" s="11">
        <f t="shared" si="0"/>
        <v>5790</v>
      </c>
      <c r="D22" s="12">
        <f t="shared" si="1"/>
        <v>0.57899999999999996</v>
      </c>
      <c r="E22" s="3">
        <v>3340</v>
      </c>
      <c r="F22" s="3">
        <v>5</v>
      </c>
      <c r="G22" s="3">
        <v>442</v>
      </c>
      <c r="H22" s="3">
        <v>278</v>
      </c>
      <c r="I22" s="3">
        <v>129</v>
      </c>
      <c r="J22" s="3">
        <v>42</v>
      </c>
      <c r="K22" s="6">
        <v>194</v>
      </c>
      <c r="L22" s="6">
        <v>812</v>
      </c>
      <c r="M22" s="6">
        <v>34</v>
      </c>
      <c r="N22" s="8">
        <v>0</v>
      </c>
      <c r="O22" s="6">
        <v>94</v>
      </c>
      <c r="P22" s="20">
        <v>420</v>
      </c>
      <c r="Q22" s="86">
        <f>C22+'замеры КПД, секц.2'!C22</f>
        <v>10310</v>
      </c>
      <c r="R22" s="71">
        <f t="shared" si="2"/>
        <v>1.0309999999999999</v>
      </c>
      <c r="S22" s="87">
        <f t="shared" si="3"/>
        <v>0.51549999999999996</v>
      </c>
      <c r="T22" s="53">
        <f t="shared" si="4"/>
        <v>5073</v>
      </c>
      <c r="U22" s="54">
        <f t="shared" si="5"/>
        <v>0.50729999999999997</v>
      </c>
      <c r="V22" s="55">
        <f>T22+'замеры КПД, секц.2'!P22</f>
        <v>8688</v>
      </c>
      <c r="W22" s="54">
        <f t="shared" si="6"/>
        <v>0.86880000000000002</v>
      </c>
      <c r="X22" s="56">
        <f t="shared" si="7"/>
        <v>0.43440000000000001</v>
      </c>
    </row>
    <row r="23" spans="1:24" ht="15.75" x14ac:dyDescent="0.25">
      <c r="A23" s="19">
        <v>16</v>
      </c>
      <c r="B23" s="15" t="s">
        <v>16</v>
      </c>
      <c r="C23" s="11">
        <f t="shared" si="0"/>
        <v>5847</v>
      </c>
      <c r="D23" s="12">
        <f t="shared" si="1"/>
        <v>0.5847</v>
      </c>
      <c r="E23" s="3">
        <v>3380</v>
      </c>
      <c r="F23" s="3">
        <v>5</v>
      </c>
      <c r="G23" s="3">
        <v>436</v>
      </c>
      <c r="H23" s="3">
        <v>281</v>
      </c>
      <c r="I23" s="3">
        <v>134</v>
      </c>
      <c r="J23" s="3">
        <v>42</v>
      </c>
      <c r="K23" s="6">
        <v>192</v>
      </c>
      <c r="L23" s="6">
        <v>814</v>
      </c>
      <c r="M23" s="6">
        <v>34</v>
      </c>
      <c r="N23" s="8">
        <v>0</v>
      </c>
      <c r="O23" s="6">
        <v>98</v>
      </c>
      <c r="P23" s="20">
        <v>431</v>
      </c>
      <c r="Q23" s="86">
        <f>C23+'замеры КПД, секц.2'!C23</f>
        <v>10445</v>
      </c>
      <c r="R23" s="71">
        <f t="shared" si="2"/>
        <v>1.0445</v>
      </c>
      <c r="S23" s="87">
        <f t="shared" si="3"/>
        <v>0.52224999999999999</v>
      </c>
      <c r="T23" s="53">
        <f t="shared" si="4"/>
        <v>5138</v>
      </c>
      <c r="U23" s="54">
        <f t="shared" si="5"/>
        <v>0.51380000000000003</v>
      </c>
      <c r="V23" s="55">
        <f>T23+'замеры КПД, секц.2'!P23</f>
        <v>8871</v>
      </c>
      <c r="W23" s="54">
        <f t="shared" si="6"/>
        <v>0.8871</v>
      </c>
      <c r="X23" s="56">
        <f t="shared" si="7"/>
        <v>0.44355</v>
      </c>
    </row>
    <row r="24" spans="1:24" ht="15.75" x14ac:dyDescent="0.25">
      <c r="A24" s="19">
        <v>17</v>
      </c>
      <c r="B24" s="15" t="s">
        <v>17</v>
      </c>
      <c r="C24" s="11">
        <f t="shared" si="0"/>
        <v>5873</v>
      </c>
      <c r="D24" s="12">
        <f t="shared" si="1"/>
        <v>0.58730000000000004</v>
      </c>
      <c r="E24" s="3">
        <v>3360</v>
      </c>
      <c r="F24" s="3">
        <v>5</v>
      </c>
      <c r="G24" s="3">
        <v>437</v>
      </c>
      <c r="H24" s="3">
        <v>299</v>
      </c>
      <c r="I24" s="3">
        <v>146</v>
      </c>
      <c r="J24" s="3">
        <v>40</v>
      </c>
      <c r="K24" s="6">
        <v>180</v>
      </c>
      <c r="L24" s="6">
        <v>834</v>
      </c>
      <c r="M24" s="6">
        <v>30</v>
      </c>
      <c r="N24" s="8">
        <v>0</v>
      </c>
      <c r="O24" s="6">
        <v>100</v>
      </c>
      <c r="P24" s="20">
        <v>442</v>
      </c>
      <c r="Q24" s="86">
        <f>C24+'замеры КПД, секц.2'!C24</f>
        <v>10700</v>
      </c>
      <c r="R24" s="71">
        <f t="shared" si="2"/>
        <v>1.07</v>
      </c>
      <c r="S24" s="87">
        <f t="shared" si="3"/>
        <v>0.53500000000000003</v>
      </c>
      <c r="T24" s="53">
        <f t="shared" si="4"/>
        <v>5181</v>
      </c>
      <c r="U24" s="54">
        <f t="shared" si="5"/>
        <v>0.5181</v>
      </c>
      <c r="V24" s="55">
        <f>T24+'замеры КПД, секц.2'!P24</f>
        <v>9116</v>
      </c>
      <c r="W24" s="54">
        <f t="shared" si="6"/>
        <v>0.91159999999999997</v>
      </c>
      <c r="X24" s="56">
        <f t="shared" si="7"/>
        <v>0.45579999999999998</v>
      </c>
    </row>
    <row r="25" spans="1:24" ht="15.75" x14ac:dyDescent="0.25">
      <c r="A25" s="19">
        <v>18</v>
      </c>
      <c r="B25" s="15" t="s">
        <v>18</v>
      </c>
      <c r="C25" s="11">
        <f t="shared" si="0"/>
        <v>5947</v>
      </c>
      <c r="D25" s="12">
        <f t="shared" si="1"/>
        <v>0.59470000000000001</v>
      </c>
      <c r="E25" s="3">
        <v>3462</v>
      </c>
      <c r="F25" s="3">
        <v>4</v>
      </c>
      <c r="G25" s="3">
        <v>389</v>
      </c>
      <c r="H25" s="3">
        <v>324</v>
      </c>
      <c r="I25" s="3">
        <v>154</v>
      </c>
      <c r="J25" s="3">
        <v>28</v>
      </c>
      <c r="K25" s="6">
        <v>144</v>
      </c>
      <c r="L25" s="6">
        <v>844</v>
      </c>
      <c r="M25" s="6">
        <v>26</v>
      </c>
      <c r="N25" s="8">
        <v>0</v>
      </c>
      <c r="O25" s="6">
        <v>104</v>
      </c>
      <c r="P25" s="20">
        <v>468</v>
      </c>
      <c r="Q25" s="86">
        <f>C25+'замеры КПД, секц.2'!C25</f>
        <v>10699</v>
      </c>
      <c r="R25" s="71">
        <f t="shared" si="2"/>
        <v>1.0699000000000001</v>
      </c>
      <c r="S25" s="87">
        <f t="shared" si="3"/>
        <v>0.53495000000000004</v>
      </c>
      <c r="T25" s="53">
        <f t="shared" si="4"/>
        <v>5356</v>
      </c>
      <c r="U25" s="54">
        <f t="shared" si="5"/>
        <v>0.53559999999999997</v>
      </c>
      <c r="V25" s="55">
        <f>T25+'замеры КПД, секц.2'!P25</f>
        <v>9432</v>
      </c>
      <c r="W25" s="54">
        <f t="shared" si="6"/>
        <v>0.94320000000000004</v>
      </c>
      <c r="X25" s="56">
        <f t="shared" si="7"/>
        <v>0.47160000000000002</v>
      </c>
    </row>
    <row r="26" spans="1:24" ht="15.75" x14ac:dyDescent="0.25">
      <c r="A26" s="19">
        <v>19</v>
      </c>
      <c r="B26" s="15" t="s">
        <v>19</v>
      </c>
      <c r="C26" s="11">
        <f t="shared" si="0"/>
        <v>6095</v>
      </c>
      <c r="D26" s="12">
        <f t="shared" si="1"/>
        <v>0.60950000000000004</v>
      </c>
      <c r="E26" s="3">
        <v>3650</v>
      </c>
      <c r="F26" s="3">
        <v>3</v>
      </c>
      <c r="G26" s="3">
        <v>376</v>
      </c>
      <c r="H26" s="3">
        <v>344</v>
      </c>
      <c r="I26" s="3">
        <v>162</v>
      </c>
      <c r="J26" s="3">
        <v>28</v>
      </c>
      <c r="K26" s="6">
        <v>144</v>
      </c>
      <c r="L26" s="6">
        <v>803</v>
      </c>
      <c r="M26" s="6">
        <v>30</v>
      </c>
      <c r="N26" s="8">
        <v>0</v>
      </c>
      <c r="O26" s="6">
        <v>109</v>
      </c>
      <c r="P26" s="20">
        <v>446</v>
      </c>
      <c r="Q26" s="86">
        <f>C26+'замеры КПД, секц.2'!C26</f>
        <v>10424</v>
      </c>
      <c r="R26" s="71">
        <f t="shared" si="2"/>
        <v>1.0424</v>
      </c>
      <c r="S26" s="87">
        <f t="shared" si="3"/>
        <v>0.5212</v>
      </c>
      <c r="T26" s="53">
        <f t="shared" si="4"/>
        <v>5514</v>
      </c>
      <c r="U26" s="54">
        <f t="shared" si="5"/>
        <v>0.5514</v>
      </c>
      <c r="V26" s="55">
        <f>T26+'замеры КПД, секц.2'!P26</f>
        <v>9275</v>
      </c>
      <c r="W26" s="54">
        <f t="shared" si="6"/>
        <v>0.92749999999999999</v>
      </c>
      <c r="X26" s="56">
        <f t="shared" si="7"/>
        <v>0.46375</v>
      </c>
    </row>
    <row r="27" spans="1:24" ht="15.75" x14ac:dyDescent="0.25">
      <c r="A27" s="19">
        <v>20</v>
      </c>
      <c r="B27" s="15" t="s">
        <v>20</v>
      </c>
      <c r="C27" s="11">
        <f t="shared" si="0"/>
        <v>6150</v>
      </c>
      <c r="D27" s="12">
        <f t="shared" si="1"/>
        <v>0.61499999999999999</v>
      </c>
      <c r="E27" s="3">
        <v>3749</v>
      </c>
      <c r="F27" s="8">
        <v>0</v>
      </c>
      <c r="G27" s="3">
        <v>374</v>
      </c>
      <c r="H27" s="3">
        <v>346</v>
      </c>
      <c r="I27" s="3">
        <v>177</v>
      </c>
      <c r="J27" s="3">
        <v>22</v>
      </c>
      <c r="K27" s="6">
        <v>127</v>
      </c>
      <c r="L27" s="6">
        <v>768</v>
      </c>
      <c r="M27" s="6">
        <v>24</v>
      </c>
      <c r="N27" s="8">
        <v>0</v>
      </c>
      <c r="O27" s="6">
        <v>107</v>
      </c>
      <c r="P27" s="20">
        <v>456</v>
      </c>
      <c r="Q27" s="86">
        <f>C27+'замеры КПД, секц.2'!C27</f>
        <v>10771</v>
      </c>
      <c r="R27" s="71">
        <f t="shared" si="2"/>
        <v>1.0770999999999999</v>
      </c>
      <c r="S27" s="87">
        <f t="shared" si="3"/>
        <v>0.53854999999999997</v>
      </c>
      <c r="T27" s="53">
        <f t="shared" si="4"/>
        <v>5603</v>
      </c>
      <c r="U27" s="54">
        <f t="shared" si="5"/>
        <v>0.56030000000000002</v>
      </c>
      <c r="V27" s="55">
        <f>T27+'замеры КПД, секц.2'!P27</f>
        <v>9676</v>
      </c>
      <c r="W27" s="54">
        <f t="shared" si="6"/>
        <v>0.96760000000000002</v>
      </c>
      <c r="X27" s="56">
        <f t="shared" si="7"/>
        <v>0.48380000000000001</v>
      </c>
    </row>
    <row r="28" spans="1:24" ht="15.75" x14ac:dyDescent="0.25">
      <c r="A28" s="19">
        <v>21</v>
      </c>
      <c r="B28" s="15" t="s">
        <v>21</v>
      </c>
      <c r="C28" s="11">
        <f t="shared" si="0"/>
        <v>5977</v>
      </c>
      <c r="D28" s="12">
        <f t="shared" si="1"/>
        <v>0.59770000000000001</v>
      </c>
      <c r="E28" s="3">
        <v>3640</v>
      </c>
      <c r="F28" s="8">
        <v>0</v>
      </c>
      <c r="G28" s="3">
        <v>348</v>
      </c>
      <c r="H28" s="3">
        <v>312</v>
      </c>
      <c r="I28" s="3">
        <v>163</v>
      </c>
      <c r="J28" s="3">
        <v>19</v>
      </c>
      <c r="K28" s="6">
        <v>110</v>
      </c>
      <c r="L28" s="6">
        <v>799</v>
      </c>
      <c r="M28" s="6">
        <v>24</v>
      </c>
      <c r="N28" s="8">
        <v>0</v>
      </c>
      <c r="O28" s="6">
        <v>88</v>
      </c>
      <c r="P28" s="20">
        <v>474</v>
      </c>
      <c r="Q28" s="86">
        <f>C28+'замеры КПД, секц.2'!C28</f>
        <v>10353</v>
      </c>
      <c r="R28" s="71">
        <f t="shared" si="2"/>
        <v>1.0353000000000001</v>
      </c>
      <c r="S28" s="87">
        <f t="shared" si="3"/>
        <v>0.51765000000000005</v>
      </c>
      <c r="T28" s="53">
        <f t="shared" si="4"/>
        <v>5476</v>
      </c>
      <c r="U28" s="54">
        <f t="shared" si="5"/>
        <v>0.54759999999999998</v>
      </c>
      <c r="V28" s="55">
        <f>T28+'замеры КПД, секц.2'!P28</f>
        <v>9346</v>
      </c>
      <c r="W28" s="54">
        <f t="shared" si="6"/>
        <v>0.93459999999999999</v>
      </c>
      <c r="X28" s="56">
        <f t="shared" si="7"/>
        <v>0.46729999999999999</v>
      </c>
    </row>
    <row r="29" spans="1:24" ht="15.75" x14ac:dyDescent="0.25">
      <c r="A29" s="19">
        <v>22</v>
      </c>
      <c r="B29" s="15" t="s">
        <v>22</v>
      </c>
      <c r="C29" s="11">
        <f t="shared" si="0"/>
        <v>5516</v>
      </c>
      <c r="D29" s="12">
        <f t="shared" si="1"/>
        <v>0.55159999999999998</v>
      </c>
      <c r="E29" s="3">
        <v>3600</v>
      </c>
      <c r="F29" s="8">
        <v>0</v>
      </c>
      <c r="G29" s="3">
        <v>300</v>
      </c>
      <c r="H29" s="3">
        <v>284</v>
      </c>
      <c r="I29" s="3">
        <v>151</v>
      </c>
      <c r="J29" s="3">
        <v>18</v>
      </c>
      <c r="K29" s="6">
        <v>72</v>
      </c>
      <c r="L29" s="6">
        <v>530</v>
      </c>
      <c r="M29" s="6">
        <v>24</v>
      </c>
      <c r="N29" s="8">
        <v>0</v>
      </c>
      <c r="O29" s="6">
        <v>81</v>
      </c>
      <c r="P29" s="20">
        <v>456</v>
      </c>
      <c r="Q29" s="86">
        <f>C29+'замеры КПД, секц.2'!C29</f>
        <v>9480</v>
      </c>
      <c r="R29" s="71">
        <f t="shared" si="2"/>
        <v>0.94799999999999995</v>
      </c>
      <c r="S29" s="69">
        <f t="shared" si="3"/>
        <v>0.47399999999999998</v>
      </c>
      <c r="T29" s="53">
        <f t="shared" si="4"/>
        <v>5102</v>
      </c>
      <c r="U29" s="54">
        <f t="shared" si="5"/>
        <v>0.51019999999999999</v>
      </c>
      <c r="V29" s="55">
        <f>T29+'замеры КПД, секц.2'!P29</f>
        <v>8608</v>
      </c>
      <c r="W29" s="54">
        <f t="shared" si="6"/>
        <v>0.86080000000000001</v>
      </c>
      <c r="X29" s="56">
        <f t="shared" si="7"/>
        <v>0.4304</v>
      </c>
    </row>
    <row r="30" spans="1:24" ht="15.75" x14ac:dyDescent="0.25">
      <c r="A30" s="19">
        <v>23</v>
      </c>
      <c r="B30" s="15" t="s">
        <v>23</v>
      </c>
      <c r="C30" s="11">
        <f t="shared" si="0"/>
        <v>4878</v>
      </c>
      <c r="D30" s="12">
        <f t="shared" si="1"/>
        <v>0.48780000000000001</v>
      </c>
      <c r="E30" s="3">
        <v>3123</v>
      </c>
      <c r="F30" s="3">
        <v>4</v>
      </c>
      <c r="G30" s="3">
        <v>216</v>
      </c>
      <c r="H30" s="3">
        <v>279</v>
      </c>
      <c r="I30" s="3">
        <v>147</v>
      </c>
      <c r="J30" s="3">
        <v>18</v>
      </c>
      <c r="K30" s="6">
        <v>38</v>
      </c>
      <c r="L30" s="6">
        <v>510</v>
      </c>
      <c r="M30" s="6">
        <v>24</v>
      </c>
      <c r="N30" s="8">
        <v>0</v>
      </c>
      <c r="O30" s="6">
        <v>69</v>
      </c>
      <c r="P30" s="20">
        <v>450</v>
      </c>
      <c r="Q30" s="83">
        <f>C30+'замеры КПД, секц.2'!C30</f>
        <v>8592</v>
      </c>
      <c r="R30" s="68">
        <f t="shared" si="2"/>
        <v>0.85919999999999996</v>
      </c>
      <c r="S30" s="69">
        <f t="shared" si="3"/>
        <v>0.42959999999999998</v>
      </c>
      <c r="T30" s="53">
        <f t="shared" si="4"/>
        <v>4578</v>
      </c>
      <c r="U30" s="54">
        <f t="shared" si="5"/>
        <v>0.45779999999999998</v>
      </c>
      <c r="V30" s="55">
        <f>T30+'замеры КПД, секц.2'!P30</f>
        <v>7918</v>
      </c>
      <c r="W30" s="54">
        <f t="shared" si="6"/>
        <v>0.79179999999999995</v>
      </c>
      <c r="X30" s="56">
        <f t="shared" si="7"/>
        <v>0.39589999999999997</v>
      </c>
    </row>
    <row r="31" spans="1:24" ht="16.5" thickBot="1" x14ac:dyDescent="0.3">
      <c r="A31" s="21">
        <v>24</v>
      </c>
      <c r="B31" s="22" t="s">
        <v>24</v>
      </c>
      <c r="C31" s="23">
        <f t="shared" si="0"/>
        <v>4341</v>
      </c>
      <c r="D31" s="24">
        <f t="shared" si="1"/>
        <v>0.43409999999999999</v>
      </c>
      <c r="E31" s="25">
        <v>2720</v>
      </c>
      <c r="F31" s="89">
        <v>0</v>
      </c>
      <c r="G31" s="25">
        <v>186</v>
      </c>
      <c r="H31" s="25">
        <v>264</v>
      </c>
      <c r="I31" s="25">
        <v>101</v>
      </c>
      <c r="J31" s="25">
        <v>16</v>
      </c>
      <c r="K31" s="26">
        <v>36</v>
      </c>
      <c r="L31" s="26">
        <v>494</v>
      </c>
      <c r="M31" s="26">
        <v>24</v>
      </c>
      <c r="N31" s="89">
        <v>0</v>
      </c>
      <c r="O31" s="26">
        <v>56</v>
      </c>
      <c r="P31" s="27">
        <v>444</v>
      </c>
      <c r="Q31" s="73">
        <f>C31+'замеры КПД, секц.2'!C31</f>
        <v>7634</v>
      </c>
      <c r="R31" s="88">
        <f t="shared" si="2"/>
        <v>0.76339999999999997</v>
      </c>
      <c r="S31" s="75">
        <f t="shared" si="3"/>
        <v>0.38169999999999998</v>
      </c>
      <c r="T31" s="57">
        <f t="shared" si="4"/>
        <v>4079</v>
      </c>
      <c r="U31" s="58">
        <f t="shared" si="5"/>
        <v>0.40789999999999998</v>
      </c>
      <c r="V31" s="59">
        <f>T31+'замеры КПД, секц.2'!P31</f>
        <v>7030</v>
      </c>
      <c r="W31" s="58">
        <f t="shared" si="6"/>
        <v>0.70299999999999996</v>
      </c>
      <c r="X31" s="60">
        <f t="shared" si="7"/>
        <v>0.35149999999999998</v>
      </c>
    </row>
    <row r="32" spans="1:24" x14ac:dyDescent="0.25">
      <c r="B32" s="1"/>
      <c r="C32" s="1"/>
      <c r="D32" s="1"/>
      <c r="E32" s="1"/>
      <c r="F32" s="1"/>
      <c r="G32" s="1"/>
      <c r="H32" s="1"/>
      <c r="I32" s="1"/>
      <c r="J32" s="1"/>
      <c r="Q32" s="37"/>
      <c r="S32" s="98"/>
      <c r="T32" s="37"/>
      <c r="U32" s="38"/>
      <c r="V32" s="39"/>
    </row>
    <row r="33" spans="19:20" x14ac:dyDescent="0.25">
      <c r="S33" s="140"/>
    </row>
    <row r="34" spans="19:20" x14ac:dyDescent="0.25">
      <c r="T34" s="37"/>
    </row>
  </sheetData>
  <mergeCells count="11">
    <mergeCell ref="A4:A7"/>
    <mergeCell ref="A2:P2"/>
    <mergeCell ref="A3:P3"/>
    <mergeCell ref="E5:P5"/>
    <mergeCell ref="C5:D6"/>
    <mergeCell ref="C4:P4"/>
    <mergeCell ref="V4:X6"/>
    <mergeCell ref="Q4:S6"/>
    <mergeCell ref="T4:U6"/>
    <mergeCell ref="T1:U1"/>
    <mergeCell ref="B4:B7"/>
  </mergeCells>
  <pageMargins left="0.7" right="0.7" top="0.75" bottom="0.75" header="0.3" footer="0.3"/>
  <pageSetup paperSize="9" orientation="portrait" r:id="rId1"/>
  <ignoredErrors>
    <ignoredError sqref="V8:V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A2EEE-DEE5-455C-BA81-B6628DD499B1}">
  <dimension ref="A1:T34"/>
  <sheetViews>
    <sheetView workbookViewId="0">
      <selection activeCell="A3" sqref="A3:L3"/>
    </sheetView>
  </sheetViews>
  <sheetFormatPr defaultRowHeight="15" x14ac:dyDescent="0.25"/>
  <cols>
    <col min="1" max="1" width="3.5703125" customWidth="1"/>
    <col min="2" max="2" width="14.140625" customWidth="1"/>
    <col min="3" max="3" width="10.85546875" customWidth="1"/>
    <col min="4" max="4" width="10.5703125" customWidth="1"/>
    <col min="5" max="5" width="8.42578125" customWidth="1"/>
    <col min="6" max="6" width="7.85546875" customWidth="1"/>
    <col min="7" max="9" width="8.42578125" customWidth="1"/>
    <col min="10" max="10" width="7.85546875" customWidth="1"/>
    <col min="11" max="15" width="8.5703125" customWidth="1"/>
    <col min="16" max="16" width="10.28515625" customWidth="1"/>
    <col min="19" max="19" width="10.5703125" customWidth="1"/>
    <col min="20" max="20" width="10.42578125" customWidth="1"/>
  </cols>
  <sheetData>
    <row r="1" spans="1:20" x14ac:dyDescent="0.25">
      <c r="J1" s="4"/>
      <c r="P1" s="118" t="s">
        <v>28</v>
      </c>
      <c r="Q1" s="118"/>
    </row>
    <row r="2" spans="1:20" ht="15.75" x14ac:dyDescent="0.25">
      <c r="A2" s="125" t="s">
        <v>26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2"/>
      <c r="N2" s="2"/>
      <c r="O2" s="2"/>
    </row>
    <row r="3" spans="1:20" ht="16.5" thickBot="1" x14ac:dyDescent="0.3">
      <c r="A3" s="125" t="s">
        <v>76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2"/>
      <c r="N3" s="2"/>
      <c r="O3" s="2"/>
    </row>
    <row r="4" spans="1:20" ht="18" customHeight="1" x14ac:dyDescent="0.25">
      <c r="A4" s="122" t="s">
        <v>27</v>
      </c>
      <c r="B4" s="119" t="s">
        <v>25</v>
      </c>
      <c r="C4" s="133" t="s">
        <v>44</v>
      </c>
      <c r="D4" s="134"/>
      <c r="E4" s="134"/>
      <c r="F4" s="134"/>
      <c r="G4" s="134"/>
      <c r="H4" s="134"/>
      <c r="I4" s="134"/>
      <c r="J4" s="134"/>
      <c r="K4" s="134"/>
      <c r="L4" s="134"/>
      <c r="M4" s="108" t="s">
        <v>75</v>
      </c>
      <c r="N4" s="109"/>
      <c r="O4" s="110"/>
      <c r="P4" s="122" t="s">
        <v>68</v>
      </c>
      <c r="Q4" s="115"/>
      <c r="R4" s="99" t="s">
        <v>74</v>
      </c>
      <c r="S4" s="100"/>
      <c r="T4" s="101"/>
    </row>
    <row r="5" spans="1:20" ht="16.5" customHeight="1" x14ac:dyDescent="0.25">
      <c r="A5" s="123"/>
      <c r="B5" s="120"/>
      <c r="C5" s="136" t="s">
        <v>66</v>
      </c>
      <c r="D5" s="137"/>
      <c r="E5" s="126" t="s">
        <v>41</v>
      </c>
      <c r="F5" s="127"/>
      <c r="G5" s="127"/>
      <c r="H5" s="127"/>
      <c r="I5" s="127"/>
      <c r="J5" s="127"/>
      <c r="K5" s="127"/>
      <c r="L5" s="127"/>
      <c r="M5" s="111"/>
      <c r="N5" s="112"/>
      <c r="O5" s="113"/>
      <c r="P5" s="123"/>
      <c r="Q5" s="117"/>
      <c r="R5" s="102"/>
      <c r="S5" s="141"/>
      <c r="T5" s="104"/>
    </row>
    <row r="6" spans="1:20" ht="16.5" customHeight="1" x14ac:dyDescent="0.25">
      <c r="A6" s="123"/>
      <c r="B6" s="120"/>
      <c r="C6" s="138"/>
      <c r="D6" s="139"/>
      <c r="E6" s="90" t="s">
        <v>54</v>
      </c>
      <c r="F6" s="90" t="s">
        <v>55</v>
      </c>
      <c r="G6" s="90" t="s">
        <v>56</v>
      </c>
      <c r="H6" s="90" t="s">
        <v>57</v>
      </c>
      <c r="I6" s="90" t="s">
        <v>58</v>
      </c>
      <c r="J6" s="91" t="s">
        <v>59</v>
      </c>
      <c r="K6" s="92" t="s">
        <v>64</v>
      </c>
      <c r="L6" s="93" t="s">
        <v>65</v>
      </c>
      <c r="M6" s="111"/>
      <c r="N6" s="112"/>
      <c r="O6" s="113"/>
      <c r="P6" s="123"/>
      <c r="Q6" s="117"/>
      <c r="R6" s="105"/>
      <c r="S6" s="106"/>
      <c r="T6" s="107"/>
    </row>
    <row r="7" spans="1:20" ht="33" customHeight="1" thickBot="1" x14ac:dyDescent="0.3">
      <c r="A7" s="124"/>
      <c r="B7" s="121"/>
      <c r="C7" s="10" t="s">
        <v>43</v>
      </c>
      <c r="D7" s="10" t="s">
        <v>42</v>
      </c>
      <c r="E7" s="13" t="s">
        <v>49</v>
      </c>
      <c r="F7" s="13" t="s">
        <v>60</v>
      </c>
      <c r="G7" s="13" t="s">
        <v>61</v>
      </c>
      <c r="H7" s="13" t="s">
        <v>62</v>
      </c>
      <c r="I7" s="13" t="s">
        <v>49</v>
      </c>
      <c r="J7" s="14" t="s">
        <v>63</v>
      </c>
      <c r="K7" s="13" t="s">
        <v>49</v>
      </c>
      <c r="L7" s="14" t="s">
        <v>49</v>
      </c>
      <c r="M7" s="61" t="s">
        <v>46</v>
      </c>
      <c r="N7" s="62" t="s">
        <v>72</v>
      </c>
      <c r="O7" s="63" t="s">
        <v>73</v>
      </c>
      <c r="P7" s="76" t="s">
        <v>46</v>
      </c>
      <c r="Q7" s="45" t="s">
        <v>47</v>
      </c>
      <c r="R7" s="46" t="s">
        <v>46</v>
      </c>
      <c r="S7" s="77" t="s">
        <v>70</v>
      </c>
      <c r="T7" s="78" t="s">
        <v>69</v>
      </c>
    </row>
    <row r="8" spans="1:20" ht="15.75" x14ac:dyDescent="0.25">
      <c r="A8" s="31">
        <v>1</v>
      </c>
      <c r="B8" s="32" t="s">
        <v>1</v>
      </c>
      <c r="C8" s="33">
        <f>E8+F8+G8+H8+I8+J8+K8+L8</f>
        <v>3035</v>
      </c>
      <c r="D8" s="34">
        <f>C8/10000</f>
        <v>0.30349999999999999</v>
      </c>
      <c r="E8" s="35">
        <v>36</v>
      </c>
      <c r="F8" s="35">
        <v>166</v>
      </c>
      <c r="G8" s="35">
        <v>12</v>
      </c>
      <c r="H8" s="35">
        <v>126</v>
      </c>
      <c r="I8" s="35">
        <v>960</v>
      </c>
      <c r="J8" s="35">
        <v>38</v>
      </c>
      <c r="K8" s="35">
        <v>57</v>
      </c>
      <c r="L8" s="41">
        <v>1640</v>
      </c>
      <c r="M8" s="64">
        <f>C8+'замеры КПД, секц.1'!C8</f>
        <v>7184</v>
      </c>
      <c r="N8" s="65">
        <f>M8/10000</f>
        <v>0.71840000000000004</v>
      </c>
      <c r="O8" s="66">
        <f>M8/20000</f>
        <v>0.35920000000000002</v>
      </c>
      <c r="P8" s="49">
        <f>E8+I8+K8+L8</f>
        <v>2693</v>
      </c>
      <c r="Q8" s="50">
        <f>P8/10000</f>
        <v>0.26929999999999998</v>
      </c>
      <c r="R8" s="51">
        <f>P8+'замеры КПД, секц.1'!T8</f>
        <v>6576</v>
      </c>
      <c r="S8" s="50">
        <f>R8/10000</f>
        <v>0.65759999999999996</v>
      </c>
      <c r="T8" s="52">
        <f>R8/20000</f>
        <v>0.32879999999999998</v>
      </c>
    </row>
    <row r="9" spans="1:20" ht="15.75" x14ac:dyDescent="0.25">
      <c r="A9" s="19">
        <v>2</v>
      </c>
      <c r="B9" s="15" t="s">
        <v>2</v>
      </c>
      <c r="C9" s="11">
        <f t="shared" ref="C9:C31" si="0">E9+F9+G9+H9+I9+J9+K9+L9</f>
        <v>2963</v>
      </c>
      <c r="D9" s="28">
        <f t="shared" ref="D9:D31" si="1">C9/10000</f>
        <v>0.29630000000000001</v>
      </c>
      <c r="E9" s="30">
        <v>46</v>
      </c>
      <c r="F9" s="30">
        <v>166</v>
      </c>
      <c r="G9" s="30">
        <v>12</v>
      </c>
      <c r="H9" s="30">
        <v>118</v>
      </c>
      <c r="I9" s="30">
        <v>940</v>
      </c>
      <c r="J9" s="30">
        <v>38</v>
      </c>
      <c r="K9" s="30">
        <v>54</v>
      </c>
      <c r="L9" s="42">
        <v>1589</v>
      </c>
      <c r="M9" s="67">
        <f>C9+'замеры КПД, секц.1'!C9</f>
        <v>6950</v>
      </c>
      <c r="N9" s="68">
        <f t="shared" ref="N9:N31" si="2">M9/10000</f>
        <v>0.69499999999999995</v>
      </c>
      <c r="O9" s="69">
        <f t="shared" ref="O9:O31" si="3">M9/20000</f>
        <v>0.34749999999999998</v>
      </c>
      <c r="P9" s="79">
        <f t="shared" ref="P9:P31" si="4">E9+I9+K9+L9</f>
        <v>2629</v>
      </c>
      <c r="Q9" s="54">
        <f t="shared" ref="Q9:Q31" si="5">P9/10000</f>
        <v>0.26290000000000002</v>
      </c>
      <c r="R9" s="80">
        <f>P9+'замеры КПД, секц.1'!T9</f>
        <v>6350</v>
      </c>
      <c r="S9" s="54">
        <f t="shared" ref="S9" si="6">R9/10000</f>
        <v>0.63500000000000001</v>
      </c>
      <c r="T9" s="56">
        <f t="shared" ref="T9:T31" si="7">R9/20000</f>
        <v>0.3175</v>
      </c>
    </row>
    <row r="10" spans="1:20" ht="15.75" x14ac:dyDescent="0.25">
      <c r="A10" s="19">
        <v>3</v>
      </c>
      <c r="B10" s="15" t="s">
        <v>3</v>
      </c>
      <c r="C10" s="11">
        <f t="shared" si="0"/>
        <v>2753</v>
      </c>
      <c r="D10" s="28">
        <f t="shared" si="1"/>
        <v>0.27529999999999999</v>
      </c>
      <c r="E10" s="30">
        <v>44</v>
      </c>
      <c r="F10" s="30">
        <v>166</v>
      </c>
      <c r="G10" s="30">
        <v>12</v>
      </c>
      <c r="H10" s="30">
        <v>118</v>
      </c>
      <c r="I10" s="30">
        <v>923</v>
      </c>
      <c r="J10" s="30">
        <v>38</v>
      </c>
      <c r="K10" s="30">
        <v>54</v>
      </c>
      <c r="L10" s="42">
        <v>1398</v>
      </c>
      <c r="M10" s="67">
        <f>C10+'замеры КПД, секц.1'!C10</f>
        <v>6665</v>
      </c>
      <c r="N10" s="68">
        <f t="shared" si="2"/>
        <v>0.66649999999999998</v>
      </c>
      <c r="O10" s="69">
        <f t="shared" si="3"/>
        <v>0.33324999999999999</v>
      </c>
      <c r="P10" s="79">
        <f t="shared" si="4"/>
        <v>2419</v>
      </c>
      <c r="Q10" s="54">
        <f t="shared" si="5"/>
        <v>0.2419</v>
      </c>
      <c r="R10" s="80">
        <f>P10+'замеры КПД, секц.1'!T10</f>
        <v>6065</v>
      </c>
      <c r="S10" s="54">
        <f t="shared" ref="S10" si="8">R10/10000</f>
        <v>0.60650000000000004</v>
      </c>
      <c r="T10" s="56">
        <f t="shared" si="7"/>
        <v>0.30325000000000002</v>
      </c>
    </row>
    <row r="11" spans="1:20" ht="15.75" x14ac:dyDescent="0.25">
      <c r="A11" s="19">
        <v>4</v>
      </c>
      <c r="B11" s="15" t="s">
        <v>4</v>
      </c>
      <c r="C11" s="11">
        <f t="shared" si="0"/>
        <v>2586</v>
      </c>
      <c r="D11" s="28">
        <f t="shared" si="1"/>
        <v>0.2586</v>
      </c>
      <c r="E11" s="30">
        <v>24</v>
      </c>
      <c r="F11" s="30">
        <v>166</v>
      </c>
      <c r="G11" s="30">
        <v>12</v>
      </c>
      <c r="H11" s="30">
        <v>118</v>
      </c>
      <c r="I11" s="30">
        <v>890</v>
      </c>
      <c r="J11" s="30">
        <v>38</v>
      </c>
      <c r="K11" s="30">
        <v>38</v>
      </c>
      <c r="L11" s="42">
        <v>1300</v>
      </c>
      <c r="M11" s="67">
        <f>C11+'замеры КПД, секц.1'!C11</f>
        <v>6473</v>
      </c>
      <c r="N11" s="68">
        <f t="shared" si="2"/>
        <v>0.64729999999999999</v>
      </c>
      <c r="O11" s="69">
        <f t="shared" si="3"/>
        <v>0.32364999999999999</v>
      </c>
      <c r="P11" s="79">
        <f t="shared" si="4"/>
        <v>2252</v>
      </c>
      <c r="Q11" s="54">
        <f t="shared" si="5"/>
        <v>0.22520000000000001</v>
      </c>
      <c r="R11" s="80">
        <f>P11+'замеры КПД, секц.1'!T11</f>
        <v>5884</v>
      </c>
      <c r="S11" s="54">
        <f t="shared" ref="S11" si="9">R11/10000</f>
        <v>0.58840000000000003</v>
      </c>
      <c r="T11" s="56">
        <f t="shared" si="7"/>
        <v>0.29420000000000002</v>
      </c>
    </row>
    <row r="12" spans="1:20" ht="15.75" x14ac:dyDescent="0.25">
      <c r="A12" s="19">
        <v>5</v>
      </c>
      <c r="B12" s="15" t="s">
        <v>5</v>
      </c>
      <c r="C12" s="11">
        <f t="shared" si="0"/>
        <v>2598</v>
      </c>
      <c r="D12" s="28">
        <f t="shared" si="1"/>
        <v>0.25979999999999998</v>
      </c>
      <c r="E12" s="30">
        <v>46</v>
      </c>
      <c r="F12" s="30">
        <v>166</v>
      </c>
      <c r="G12" s="30">
        <v>12</v>
      </c>
      <c r="H12" s="30">
        <v>118</v>
      </c>
      <c r="I12" s="30">
        <v>890</v>
      </c>
      <c r="J12" s="30">
        <v>48</v>
      </c>
      <c r="K12" s="30">
        <v>38</v>
      </c>
      <c r="L12" s="42">
        <v>1280</v>
      </c>
      <c r="M12" s="67">
        <f>C12+'замеры КПД, секц.1'!C12</f>
        <v>6535</v>
      </c>
      <c r="N12" s="68">
        <f t="shared" si="2"/>
        <v>0.65349999999999997</v>
      </c>
      <c r="O12" s="69">
        <f t="shared" si="3"/>
        <v>0.32674999999999998</v>
      </c>
      <c r="P12" s="79">
        <f t="shared" si="4"/>
        <v>2254</v>
      </c>
      <c r="Q12" s="54">
        <f t="shared" si="5"/>
        <v>0.22539999999999999</v>
      </c>
      <c r="R12" s="80">
        <f>P12+'замеры КПД, секц.1'!T12</f>
        <v>5942</v>
      </c>
      <c r="S12" s="54">
        <f t="shared" ref="S12" si="10">R12/10000</f>
        <v>0.59419999999999995</v>
      </c>
      <c r="T12" s="56">
        <f t="shared" si="7"/>
        <v>0.29709999999999998</v>
      </c>
    </row>
    <row r="13" spans="1:20" ht="15.75" x14ac:dyDescent="0.25">
      <c r="A13" s="19">
        <v>6</v>
      </c>
      <c r="B13" s="15" t="s">
        <v>6</v>
      </c>
      <c r="C13" s="11">
        <f t="shared" si="0"/>
        <v>2748</v>
      </c>
      <c r="D13" s="28">
        <f t="shared" si="1"/>
        <v>0.27479999999999999</v>
      </c>
      <c r="E13" s="30">
        <v>48</v>
      </c>
      <c r="F13" s="30">
        <v>192</v>
      </c>
      <c r="G13" s="30">
        <v>12</v>
      </c>
      <c r="H13" s="30">
        <v>118</v>
      </c>
      <c r="I13" s="30">
        <v>964</v>
      </c>
      <c r="J13" s="30">
        <v>36</v>
      </c>
      <c r="K13" s="30">
        <v>38</v>
      </c>
      <c r="L13" s="42">
        <v>1340</v>
      </c>
      <c r="M13" s="67">
        <f>C13+'замеры КПД, секц.1'!C13</f>
        <v>7001</v>
      </c>
      <c r="N13" s="68">
        <f t="shared" si="2"/>
        <v>0.70009999999999994</v>
      </c>
      <c r="O13" s="69">
        <f t="shared" si="3"/>
        <v>0.35004999999999997</v>
      </c>
      <c r="P13" s="79">
        <f t="shared" si="4"/>
        <v>2390</v>
      </c>
      <c r="Q13" s="54">
        <f t="shared" si="5"/>
        <v>0.23899999999999999</v>
      </c>
      <c r="R13" s="80">
        <f>P13+'замеры КПД, секц.1'!T13</f>
        <v>6249</v>
      </c>
      <c r="S13" s="54">
        <f t="shared" ref="S13" si="11">R13/10000</f>
        <v>0.62490000000000001</v>
      </c>
      <c r="T13" s="56">
        <f t="shared" si="7"/>
        <v>0.31245000000000001</v>
      </c>
    </row>
    <row r="14" spans="1:20" ht="15.75" x14ac:dyDescent="0.25">
      <c r="A14" s="19">
        <v>7</v>
      </c>
      <c r="B14" s="15" t="s">
        <v>7</v>
      </c>
      <c r="C14" s="11">
        <f t="shared" si="0"/>
        <v>3747</v>
      </c>
      <c r="D14" s="28">
        <f t="shared" si="1"/>
        <v>0.37469999999999998</v>
      </c>
      <c r="E14" s="30">
        <v>74</v>
      </c>
      <c r="F14" s="30">
        <v>240</v>
      </c>
      <c r="G14" s="30">
        <v>12</v>
      </c>
      <c r="H14" s="30">
        <v>216</v>
      </c>
      <c r="I14" s="30">
        <v>1241</v>
      </c>
      <c r="J14" s="30">
        <v>36</v>
      </c>
      <c r="K14" s="30">
        <v>66</v>
      </c>
      <c r="L14" s="42">
        <v>1862</v>
      </c>
      <c r="M14" s="67">
        <f>C14+'замеры КПД, секц.1'!C14</f>
        <v>8811</v>
      </c>
      <c r="N14" s="68">
        <f t="shared" si="2"/>
        <v>0.88109999999999999</v>
      </c>
      <c r="O14" s="69">
        <f t="shared" si="3"/>
        <v>0.44055</v>
      </c>
      <c r="P14" s="79">
        <f t="shared" si="4"/>
        <v>3243</v>
      </c>
      <c r="Q14" s="54">
        <f t="shared" si="5"/>
        <v>0.32429999999999998</v>
      </c>
      <c r="R14" s="80">
        <f>P14+'замеры КПД, секц.1'!T14</f>
        <v>7859</v>
      </c>
      <c r="S14" s="54">
        <f t="shared" ref="S14" si="12">R14/10000</f>
        <v>0.78590000000000004</v>
      </c>
      <c r="T14" s="56">
        <f t="shared" si="7"/>
        <v>0.39295000000000002</v>
      </c>
    </row>
    <row r="15" spans="1:20" ht="15.75" x14ac:dyDescent="0.25">
      <c r="A15" s="19">
        <v>8</v>
      </c>
      <c r="B15" s="15" t="s">
        <v>8</v>
      </c>
      <c r="C15" s="11">
        <f t="shared" si="0"/>
        <v>3855</v>
      </c>
      <c r="D15" s="28">
        <f t="shared" si="1"/>
        <v>0.38550000000000001</v>
      </c>
      <c r="E15" s="30">
        <v>75</v>
      </c>
      <c r="F15" s="30">
        <v>276</v>
      </c>
      <c r="G15" s="30">
        <v>12</v>
      </c>
      <c r="H15" s="30">
        <v>324</v>
      </c>
      <c r="I15" s="30">
        <v>1228</v>
      </c>
      <c r="J15" s="30">
        <v>38</v>
      </c>
      <c r="K15" s="30">
        <v>78</v>
      </c>
      <c r="L15" s="42">
        <v>1824</v>
      </c>
      <c r="M15" s="67">
        <f>C15+'замеры КПД, секц.1'!C15</f>
        <v>9133</v>
      </c>
      <c r="N15" s="68">
        <f t="shared" si="2"/>
        <v>0.9133</v>
      </c>
      <c r="O15" s="69">
        <f t="shared" si="3"/>
        <v>0.45665</v>
      </c>
      <c r="P15" s="79">
        <f t="shared" si="4"/>
        <v>3205</v>
      </c>
      <c r="Q15" s="54">
        <f t="shared" si="5"/>
        <v>0.32050000000000001</v>
      </c>
      <c r="R15" s="80">
        <f>P15+'замеры КПД, секц.1'!T15</f>
        <v>7975</v>
      </c>
      <c r="S15" s="54">
        <f t="shared" ref="S15" si="13">R15/10000</f>
        <v>0.79749999999999999</v>
      </c>
      <c r="T15" s="56">
        <f t="shared" si="7"/>
        <v>0.39874999999999999</v>
      </c>
    </row>
    <row r="16" spans="1:20" ht="15.75" x14ac:dyDescent="0.25">
      <c r="A16" s="19">
        <v>9</v>
      </c>
      <c r="B16" s="15" t="s">
        <v>9</v>
      </c>
      <c r="C16" s="11">
        <f t="shared" si="0"/>
        <v>4719</v>
      </c>
      <c r="D16" s="28">
        <f t="shared" si="1"/>
        <v>0.47189999999999999</v>
      </c>
      <c r="E16" s="30">
        <v>149</v>
      </c>
      <c r="F16" s="30">
        <v>468</v>
      </c>
      <c r="G16" s="30">
        <v>16</v>
      </c>
      <c r="H16" s="30">
        <v>366</v>
      </c>
      <c r="I16" s="30">
        <v>1440</v>
      </c>
      <c r="J16" s="30">
        <v>48</v>
      </c>
      <c r="K16" s="30">
        <v>90</v>
      </c>
      <c r="L16" s="42">
        <v>2142</v>
      </c>
      <c r="M16" s="70">
        <f>C16+'замеры КПД, секц.1'!C16</f>
        <v>10710</v>
      </c>
      <c r="N16" s="71">
        <f t="shared" si="2"/>
        <v>1.071</v>
      </c>
      <c r="O16" s="72">
        <f t="shared" si="3"/>
        <v>0.53549999999999998</v>
      </c>
      <c r="P16" s="79">
        <f t="shared" si="4"/>
        <v>3821</v>
      </c>
      <c r="Q16" s="54">
        <f t="shared" si="5"/>
        <v>0.3821</v>
      </c>
      <c r="R16" s="80">
        <f>P16+'замеры КПД, секц.1'!T16</f>
        <v>9119</v>
      </c>
      <c r="S16" s="54">
        <f t="shared" ref="S16" si="14">R16/10000</f>
        <v>0.91190000000000004</v>
      </c>
      <c r="T16" s="56">
        <f t="shared" si="7"/>
        <v>0.45595000000000002</v>
      </c>
    </row>
    <row r="17" spans="1:20" ht="15.75" x14ac:dyDescent="0.25">
      <c r="A17" s="19">
        <v>10</v>
      </c>
      <c r="B17" s="15" t="s">
        <v>10</v>
      </c>
      <c r="C17" s="11">
        <f t="shared" si="0"/>
        <v>4760</v>
      </c>
      <c r="D17" s="28">
        <f t="shared" si="1"/>
        <v>0.47599999999999998</v>
      </c>
      <c r="E17" s="30">
        <v>171</v>
      </c>
      <c r="F17" s="30">
        <v>432</v>
      </c>
      <c r="G17" s="30">
        <v>17</v>
      </c>
      <c r="H17" s="30">
        <v>364</v>
      </c>
      <c r="I17" s="30">
        <v>1460</v>
      </c>
      <c r="J17" s="30">
        <v>48</v>
      </c>
      <c r="K17" s="30">
        <v>112</v>
      </c>
      <c r="L17" s="42">
        <v>2156</v>
      </c>
      <c r="M17" s="70">
        <f>C17+'замеры КПД, секц.1'!C17</f>
        <v>10904</v>
      </c>
      <c r="N17" s="71">
        <f t="shared" si="2"/>
        <v>1.0904</v>
      </c>
      <c r="O17" s="72">
        <f t="shared" si="3"/>
        <v>0.54520000000000002</v>
      </c>
      <c r="P17" s="79">
        <f t="shared" si="4"/>
        <v>3899</v>
      </c>
      <c r="Q17" s="54">
        <f t="shared" si="5"/>
        <v>0.38990000000000002</v>
      </c>
      <c r="R17" s="80">
        <f>P17+'замеры КПД, секц.1'!T17</f>
        <v>9341</v>
      </c>
      <c r="S17" s="54">
        <f t="shared" ref="S17" si="15">R17/10000</f>
        <v>0.93410000000000004</v>
      </c>
      <c r="T17" s="56">
        <f t="shared" si="7"/>
        <v>0.46705000000000002</v>
      </c>
    </row>
    <row r="18" spans="1:20" ht="15.75" x14ac:dyDescent="0.25">
      <c r="A18" s="19">
        <v>11</v>
      </c>
      <c r="B18" s="15" t="s">
        <v>11</v>
      </c>
      <c r="C18" s="11">
        <f t="shared" si="0"/>
        <v>4731</v>
      </c>
      <c r="D18" s="28">
        <f t="shared" si="1"/>
        <v>0.47310000000000002</v>
      </c>
      <c r="E18" s="30">
        <v>174</v>
      </c>
      <c r="F18" s="30">
        <v>396</v>
      </c>
      <c r="G18" s="30">
        <v>19</v>
      </c>
      <c r="H18" s="30">
        <v>369</v>
      </c>
      <c r="I18" s="30">
        <v>1487</v>
      </c>
      <c r="J18" s="30">
        <v>54</v>
      </c>
      <c r="K18" s="30">
        <v>84</v>
      </c>
      <c r="L18" s="42">
        <v>2148</v>
      </c>
      <c r="M18" s="70">
        <f>C18+'замеры КПД, секц.1'!C18</f>
        <v>10836</v>
      </c>
      <c r="N18" s="71">
        <f t="shared" si="2"/>
        <v>1.0835999999999999</v>
      </c>
      <c r="O18" s="72">
        <f t="shared" si="3"/>
        <v>0.54179999999999995</v>
      </c>
      <c r="P18" s="79">
        <f t="shared" si="4"/>
        <v>3893</v>
      </c>
      <c r="Q18" s="54">
        <f t="shared" si="5"/>
        <v>0.38929999999999998</v>
      </c>
      <c r="R18" s="80">
        <f>P18+'замеры КПД, секц.1'!T18</f>
        <v>9268</v>
      </c>
      <c r="S18" s="54">
        <f t="shared" ref="S18" si="16">R18/10000</f>
        <v>0.92679999999999996</v>
      </c>
      <c r="T18" s="56">
        <f t="shared" si="7"/>
        <v>0.46339999999999998</v>
      </c>
    </row>
    <row r="19" spans="1:20" ht="15.75" x14ac:dyDescent="0.25">
      <c r="A19" s="19">
        <v>12</v>
      </c>
      <c r="B19" s="15" t="s">
        <v>12</v>
      </c>
      <c r="C19" s="11">
        <f t="shared" si="0"/>
        <v>4699</v>
      </c>
      <c r="D19" s="28">
        <f t="shared" si="1"/>
        <v>0.46989999999999998</v>
      </c>
      <c r="E19" s="30">
        <v>168</v>
      </c>
      <c r="F19" s="30">
        <v>504</v>
      </c>
      <c r="G19" s="30">
        <v>21</v>
      </c>
      <c r="H19" s="30">
        <v>372</v>
      </c>
      <c r="I19" s="30">
        <v>1440</v>
      </c>
      <c r="J19" s="30">
        <v>54</v>
      </c>
      <c r="K19" s="30">
        <v>76</v>
      </c>
      <c r="L19" s="42">
        <v>2064</v>
      </c>
      <c r="M19" s="70">
        <f>C19+'замеры КПД, секц.1'!C19</f>
        <v>10716</v>
      </c>
      <c r="N19" s="71">
        <f t="shared" si="2"/>
        <v>1.0716000000000001</v>
      </c>
      <c r="O19" s="72">
        <f t="shared" si="3"/>
        <v>0.53580000000000005</v>
      </c>
      <c r="P19" s="79">
        <f t="shared" si="4"/>
        <v>3748</v>
      </c>
      <c r="Q19" s="54">
        <f t="shared" si="5"/>
        <v>0.37480000000000002</v>
      </c>
      <c r="R19" s="80">
        <f>P19+'замеры КПД, секц.1'!T19</f>
        <v>9019</v>
      </c>
      <c r="S19" s="54">
        <f t="shared" ref="S19" si="17">R19/10000</f>
        <v>0.90190000000000003</v>
      </c>
      <c r="T19" s="56">
        <f t="shared" si="7"/>
        <v>0.45095000000000002</v>
      </c>
    </row>
    <row r="20" spans="1:20" ht="15.75" x14ac:dyDescent="0.25">
      <c r="A20" s="19">
        <v>13</v>
      </c>
      <c r="B20" s="15" t="s">
        <v>13</v>
      </c>
      <c r="C20" s="11">
        <f t="shared" si="0"/>
        <v>4168</v>
      </c>
      <c r="D20" s="28">
        <f t="shared" si="1"/>
        <v>0.4168</v>
      </c>
      <c r="E20" s="30">
        <v>144</v>
      </c>
      <c r="F20" s="30">
        <v>372</v>
      </c>
      <c r="G20" s="30">
        <v>16</v>
      </c>
      <c r="H20" s="30">
        <v>300</v>
      </c>
      <c r="I20" s="30">
        <v>1344</v>
      </c>
      <c r="J20" s="30">
        <v>48</v>
      </c>
      <c r="K20" s="30">
        <v>72</v>
      </c>
      <c r="L20" s="42">
        <v>1872</v>
      </c>
      <c r="M20" s="70">
        <f>C20+'замеры КПД, секц.1'!C20</f>
        <v>9789</v>
      </c>
      <c r="N20" s="71">
        <f t="shared" si="2"/>
        <v>0.97889999999999999</v>
      </c>
      <c r="O20" s="72">
        <f t="shared" si="3"/>
        <v>0.48945</v>
      </c>
      <c r="P20" s="79">
        <f t="shared" si="4"/>
        <v>3432</v>
      </c>
      <c r="Q20" s="54">
        <f t="shared" si="5"/>
        <v>0.34320000000000001</v>
      </c>
      <c r="R20" s="80">
        <f>P20+'замеры КПД, секц.1'!T20</f>
        <v>8362</v>
      </c>
      <c r="S20" s="54">
        <f t="shared" ref="S20" si="18">R20/10000</f>
        <v>0.83620000000000005</v>
      </c>
      <c r="T20" s="56">
        <f t="shared" si="7"/>
        <v>0.41810000000000003</v>
      </c>
    </row>
    <row r="21" spans="1:20" ht="15.75" x14ac:dyDescent="0.25">
      <c r="A21" s="19">
        <v>14</v>
      </c>
      <c r="B21" s="15" t="s">
        <v>14</v>
      </c>
      <c r="C21" s="11">
        <f t="shared" si="0"/>
        <v>4452</v>
      </c>
      <c r="D21" s="28">
        <f t="shared" si="1"/>
        <v>0.44519999999999998</v>
      </c>
      <c r="E21" s="30">
        <v>142</v>
      </c>
      <c r="F21" s="30">
        <v>492</v>
      </c>
      <c r="G21" s="30">
        <v>16</v>
      </c>
      <c r="H21" s="30">
        <v>324</v>
      </c>
      <c r="I21" s="30">
        <v>1344</v>
      </c>
      <c r="J21" s="30">
        <v>48</v>
      </c>
      <c r="K21" s="30">
        <v>70</v>
      </c>
      <c r="L21" s="42">
        <v>2016</v>
      </c>
      <c r="M21" s="70">
        <f>C21+'замеры КПД, секц.1'!C21</f>
        <v>10017</v>
      </c>
      <c r="N21" s="71">
        <f t="shared" si="2"/>
        <v>1.0017</v>
      </c>
      <c r="O21" s="72">
        <f t="shared" si="3"/>
        <v>0.50085000000000002</v>
      </c>
      <c r="P21" s="79">
        <f t="shared" si="4"/>
        <v>3572</v>
      </c>
      <c r="Q21" s="54">
        <f t="shared" si="5"/>
        <v>0.35720000000000002</v>
      </c>
      <c r="R21" s="80">
        <f>P21+'замеры КПД, секц.1'!T21</f>
        <v>8437</v>
      </c>
      <c r="S21" s="54">
        <f t="shared" ref="S21" si="19">R21/10000</f>
        <v>0.84370000000000001</v>
      </c>
      <c r="T21" s="56">
        <f t="shared" si="7"/>
        <v>0.42185</v>
      </c>
    </row>
    <row r="22" spans="1:20" ht="15.75" x14ac:dyDescent="0.25">
      <c r="A22" s="19">
        <v>15</v>
      </c>
      <c r="B22" s="15" t="s">
        <v>15</v>
      </c>
      <c r="C22" s="11">
        <f t="shared" si="0"/>
        <v>4520</v>
      </c>
      <c r="D22" s="28">
        <f t="shared" si="1"/>
        <v>0.45200000000000001</v>
      </c>
      <c r="E22" s="30">
        <v>156</v>
      </c>
      <c r="F22" s="30">
        <v>468</v>
      </c>
      <c r="G22" s="30">
        <v>19</v>
      </c>
      <c r="H22" s="30">
        <v>364</v>
      </c>
      <c r="I22" s="30">
        <v>1392</v>
      </c>
      <c r="J22" s="30">
        <v>54</v>
      </c>
      <c r="K22" s="30">
        <v>70</v>
      </c>
      <c r="L22" s="42">
        <v>1997</v>
      </c>
      <c r="M22" s="70">
        <f>C22+'замеры КПД, секц.1'!C22</f>
        <v>10310</v>
      </c>
      <c r="N22" s="71">
        <f t="shared" si="2"/>
        <v>1.0309999999999999</v>
      </c>
      <c r="O22" s="72">
        <f t="shared" si="3"/>
        <v>0.51549999999999996</v>
      </c>
      <c r="P22" s="79">
        <f t="shared" si="4"/>
        <v>3615</v>
      </c>
      <c r="Q22" s="54">
        <f t="shared" si="5"/>
        <v>0.36149999999999999</v>
      </c>
      <c r="R22" s="80">
        <f>P22+'замеры КПД, секц.1'!T22</f>
        <v>8688</v>
      </c>
      <c r="S22" s="54">
        <f t="shared" ref="S22" si="20">R22/10000</f>
        <v>0.86880000000000002</v>
      </c>
      <c r="T22" s="56">
        <f t="shared" si="7"/>
        <v>0.43440000000000001</v>
      </c>
    </row>
    <row r="23" spans="1:20" ht="15.75" x14ac:dyDescent="0.25">
      <c r="A23" s="19">
        <v>16</v>
      </c>
      <c r="B23" s="15" t="s">
        <v>16</v>
      </c>
      <c r="C23" s="11">
        <f t="shared" si="0"/>
        <v>4598</v>
      </c>
      <c r="D23" s="28">
        <f t="shared" si="1"/>
        <v>0.45979999999999999</v>
      </c>
      <c r="E23" s="30">
        <v>168</v>
      </c>
      <c r="F23" s="30">
        <v>432</v>
      </c>
      <c r="G23" s="30">
        <v>19</v>
      </c>
      <c r="H23" s="30">
        <v>362</v>
      </c>
      <c r="I23" s="30">
        <v>1440</v>
      </c>
      <c r="J23" s="30">
        <v>52</v>
      </c>
      <c r="K23" s="30">
        <v>76</v>
      </c>
      <c r="L23" s="42">
        <v>2049</v>
      </c>
      <c r="M23" s="70">
        <f>C23+'замеры КПД, секц.1'!C23</f>
        <v>10445</v>
      </c>
      <c r="N23" s="71">
        <f t="shared" si="2"/>
        <v>1.0445</v>
      </c>
      <c r="O23" s="72">
        <f t="shared" si="3"/>
        <v>0.52224999999999999</v>
      </c>
      <c r="P23" s="79">
        <f t="shared" si="4"/>
        <v>3733</v>
      </c>
      <c r="Q23" s="54">
        <f t="shared" si="5"/>
        <v>0.37330000000000002</v>
      </c>
      <c r="R23" s="80">
        <f>P23+'замеры КПД, секц.1'!T23</f>
        <v>8871</v>
      </c>
      <c r="S23" s="54">
        <f t="shared" ref="S23" si="21">R23/10000</f>
        <v>0.8871</v>
      </c>
      <c r="T23" s="56">
        <f t="shared" si="7"/>
        <v>0.44355</v>
      </c>
    </row>
    <row r="24" spans="1:20" ht="15.75" x14ac:dyDescent="0.25">
      <c r="A24" s="19">
        <v>17</v>
      </c>
      <c r="B24" s="15" t="s">
        <v>17</v>
      </c>
      <c r="C24" s="11">
        <f t="shared" si="0"/>
        <v>4827</v>
      </c>
      <c r="D24" s="28">
        <f t="shared" si="1"/>
        <v>0.48270000000000002</v>
      </c>
      <c r="E24" s="30">
        <v>144</v>
      </c>
      <c r="F24" s="30">
        <v>480</v>
      </c>
      <c r="G24" s="30">
        <v>16</v>
      </c>
      <c r="H24" s="30">
        <v>348</v>
      </c>
      <c r="I24" s="30">
        <v>1560</v>
      </c>
      <c r="J24" s="30">
        <v>48</v>
      </c>
      <c r="K24" s="30">
        <v>84</v>
      </c>
      <c r="L24" s="42">
        <v>2147</v>
      </c>
      <c r="M24" s="70">
        <f>C24+'замеры КПД, секц.1'!C24</f>
        <v>10700</v>
      </c>
      <c r="N24" s="71">
        <f t="shared" si="2"/>
        <v>1.07</v>
      </c>
      <c r="O24" s="72">
        <f t="shared" si="3"/>
        <v>0.53500000000000003</v>
      </c>
      <c r="P24" s="79">
        <f t="shared" si="4"/>
        <v>3935</v>
      </c>
      <c r="Q24" s="54">
        <f t="shared" si="5"/>
        <v>0.39350000000000002</v>
      </c>
      <c r="R24" s="80">
        <f>P24+'замеры КПД, секц.1'!T24</f>
        <v>9116</v>
      </c>
      <c r="S24" s="54">
        <f t="shared" ref="S24" si="22">R24/10000</f>
        <v>0.91159999999999997</v>
      </c>
      <c r="T24" s="56">
        <f t="shared" si="7"/>
        <v>0.45579999999999998</v>
      </c>
    </row>
    <row r="25" spans="1:20" ht="15.75" x14ac:dyDescent="0.25">
      <c r="A25" s="19">
        <v>18</v>
      </c>
      <c r="B25" s="15" t="s">
        <v>18</v>
      </c>
      <c r="C25" s="11">
        <f t="shared" si="0"/>
        <v>4752</v>
      </c>
      <c r="D25" s="28">
        <f t="shared" si="1"/>
        <v>0.47520000000000001</v>
      </c>
      <c r="E25" s="30">
        <v>94</v>
      </c>
      <c r="F25" s="30">
        <v>360</v>
      </c>
      <c r="G25" s="30">
        <v>16</v>
      </c>
      <c r="H25" s="30">
        <v>252</v>
      </c>
      <c r="I25" s="30">
        <v>1630</v>
      </c>
      <c r="J25" s="30">
        <v>48</v>
      </c>
      <c r="K25" s="30">
        <v>96</v>
      </c>
      <c r="L25" s="42">
        <v>2256</v>
      </c>
      <c r="M25" s="70">
        <f>C25+'замеры КПД, секц.1'!C25</f>
        <v>10699</v>
      </c>
      <c r="N25" s="71">
        <f t="shared" si="2"/>
        <v>1.0699000000000001</v>
      </c>
      <c r="O25" s="72">
        <f t="shared" si="3"/>
        <v>0.53495000000000004</v>
      </c>
      <c r="P25" s="79">
        <f t="shared" si="4"/>
        <v>4076</v>
      </c>
      <c r="Q25" s="54">
        <f t="shared" si="5"/>
        <v>0.40760000000000002</v>
      </c>
      <c r="R25" s="80">
        <f>P25+'замеры КПД, секц.1'!T25</f>
        <v>9432</v>
      </c>
      <c r="S25" s="54">
        <f t="shared" ref="S25" si="23">R25/10000</f>
        <v>0.94320000000000004</v>
      </c>
      <c r="T25" s="56">
        <f t="shared" si="7"/>
        <v>0.47160000000000002</v>
      </c>
    </row>
    <row r="26" spans="1:20" ht="15.75" x14ac:dyDescent="0.25">
      <c r="A26" s="19">
        <v>19</v>
      </c>
      <c r="B26" s="15" t="s">
        <v>19</v>
      </c>
      <c r="C26" s="11">
        <f t="shared" si="0"/>
        <v>4329</v>
      </c>
      <c r="D26" s="28">
        <f t="shared" si="1"/>
        <v>0.43290000000000001</v>
      </c>
      <c r="E26" s="30">
        <v>104</v>
      </c>
      <c r="F26" s="30">
        <v>288</v>
      </c>
      <c r="G26" s="30">
        <v>12</v>
      </c>
      <c r="H26" s="30">
        <v>228</v>
      </c>
      <c r="I26" s="30">
        <v>1421</v>
      </c>
      <c r="J26" s="30">
        <v>40</v>
      </c>
      <c r="K26" s="30">
        <v>124</v>
      </c>
      <c r="L26" s="42">
        <v>2112</v>
      </c>
      <c r="M26" s="70">
        <f>C26+'замеры КПД, секц.1'!C26</f>
        <v>10424</v>
      </c>
      <c r="N26" s="71">
        <f t="shared" si="2"/>
        <v>1.0424</v>
      </c>
      <c r="O26" s="72">
        <f t="shared" si="3"/>
        <v>0.5212</v>
      </c>
      <c r="P26" s="79">
        <f t="shared" si="4"/>
        <v>3761</v>
      </c>
      <c r="Q26" s="54">
        <f t="shared" si="5"/>
        <v>0.37609999999999999</v>
      </c>
      <c r="R26" s="80">
        <f>P26+'замеры КПД, секц.1'!T26</f>
        <v>9275</v>
      </c>
      <c r="S26" s="54">
        <f t="shared" ref="S26" si="24">R26/10000</f>
        <v>0.92749999999999999</v>
      </c>
      <c r="T26" s="56">
        <f t="shared" si="7"/>
        <v>0.46375</v>
      </c>
    </row>
    <row r="27" spans="1:20" ht="15.75" x14ac:dyDescent="0.25">
      <c r="A27" s="19">
        <v>20</v>
      </c>
      <c r="B27" s="15" t="s">
        <v>20</v>
      </c>
      <c r="C27" s="11">
        <f t="shared" si="0"/>
        <v>4621</v>
      </c>
      <c r="D27" s="28">
        <f t="shared" si="1"/>
        <v>0.46210000000000001</v>
      </c>
      <c r="E27" s="30">
        <v>96</v>
      </c>
      <c r="F27" s="30">
        <v>267</v>
      </c>
      <c r="G27" s="30">
        <v>12</v>
      </c>
      <c r="H27" s="30">
        <v>221</v>
      </c>
      <c r="I27" s="30">
        <v>1497</v>
      </c>
      <c r="J27" s="30">
        <v>48</v>
      </c>
      <c r="K27" s="30">
        <v>134</v>
      </c>
      <c r="L27" s="42">
        <v>2346</v>
      </c>
      <c r="M27" s="70">
        <f>C27+'замеры КПД, секц.1'!C27</f>
        <v>10771</v>
      </c>
      <c r="N27" s="71">
        <f t="shared" si="2"/>
        <v>1.0770999999999999</v>
      </c>
      <c r="O27" s="72">
        <f t="shared" si="3"/>
        <v>0.53854999999999997</v>
      </c>
      <c r="P27" s="79">
        <f t="shared" si="4"/>
        <v>4073</v>
      </c>
      <c r="Q27" s="54">
        <f t="shared" si="5"/>
        <v>0.4073</v>
      </c>
      <c r="R27" s="80">
        <f>P27+'замеры КПД, секц.1'!T27</f>
        <v>9676</v>
      </c>
      <c r="S27" s="54">
        <f t="shared" ref="S27" si="25">R27/10000</f>
        <v>0.96760000000000002</v>
      </c>
      <c r="T27" s="56">
        <f t="shared" si="7"/>
        <v>0.48380000000000001</v>
      </c>
    </row>
    <row r="28" spans="1:20" ht="15.75" x14ac:dyDescent="0.25">
      <c r="A28" s="19">
        <v>21</v>
      </c>
      <c r="B28" s="15" t="s">
        <v>21</v>
      </c>
      <c r="C28" s="11">
        <f t="shared" si="0"/>
        <v>4376</v>
      </c>
      <c r="D28" s="28">
        <f t="shared" si="1"/>
        <v>0.43759999999999999</v>
      </c>
      <c r="E28" s="30">
        <v>92</v>
      </c>
      <c r="F28" s="30">
        <v>252</v>
      </c>
      <c r="G28" s="30">
        <v>12</v>
      </c>
      <c r="H28" s="30">
        <v>204</v>
      </c>
      <c r="I28" s="30">
        <v>1341</v>
      </c>
      <c r="J28" s="30">
        <v>38</v>
      </c>
      <c r="K28" s="30">
        <v>126</v>
      </c>
      <c r="L28" s="42">
        <v>2311</v>
      </c>
      <c r="M28" s="70">
        <f>C28+'замеры КПД, секц.1'!C28</f>
        <v>10353</v>
      </c>
      <c r="N28" s="71">
        <f t="shared" si="2"/>
        <v>1.0353000000000001</v>
      </c>
      <c r="O28" s="72">
        <f t="shared" si="3"/>
        <v>0.51765000000000005</v>
      </c>
      <c r="P28" s="79">
        <f t="shared" si="4"/>
        <v>3870</v>
      </c>
      <c r="Q28" s="54">
        <f t="shared" si="5"/>
        <v>0.38700000000000001</v>
      </c>
      <c r="R28" s="80">
        <f>P28+'замеры КПД, секц.1'!T28</f>
        <v>9346</v>
      </c>
      <c r="S28" s="54">
        <f t="shared" ref="S28" si="26">R28/10000</f>
        <v>0.93459999999999999</v>
      </c>
      <c r="T28" s="56">
        <f t="shared" si="7"/>
        <v>0.46729999999999999</v>
      </c>
    </row>
    <row r="29" spans="1:20" ht="15.75" x14ac:dyDescent="0.25">
      <c r="A29" s="19">
        <v>22</v>
      </c>
      <c r="B29" s="15" t="s">
        <v>22</v>
      </c>
      <c r="C29" s="11">
        <f t="shared" si="0"/>
        <v>3964</v>
      </c>
      <c r="D29" s="28">
        <f t="shared" si="1"/>
        <v>0.39639999999999997</v>
      </c>
      <c r="E29" s="30">
        <v>86</v>
      </c>
      <c r="F29" s="30">
        <v>216</v>
      </c>
      <c r="G29" s="30">
        <v>12</v>
      </c>
      <c r="H29" s="30">
        <v>192</v>
      </c>
      <c r="I29" s="30">
        <v>1152</v>
      </c>
      <c r="J29" s="30">
        <v>38</v>
      </c>
      <c r="K29" s="30">
        <v>108</v>
      </c>
      <c r="L29" s="42">
        <v>2160</v>
      </c>
      <c r="M29" s="70">
        <f>C29+'замеры КПД, секц.1'!C29</f>
        <v>9480</v>
      </c>
      <c r="N29" s="71">
        <f t="shared" si="2"/>
        <v>0.94799999999999995</v>
      </c>
      <c r="O29" s="72">
        <f t="shared" si="3"/>
        <v>0.47399999999999998</v>
      </c>
      <c r="P29" s="79">
        <f t="shared" si="4"/>
        <v>3506</v>
      </c>
      <c r="Q29" s="54">
        <f t="shared" si="5"/>
        <v>0.35060000000000002</v>
      </c>
      <c r="R29" s="80">
        <f>P29+'замеры КПД, секц.1'!T29</f>
        <v>8608</v>
      </c>
      <c r="S29" s="54">
        <f t="shared" ref="S29" si="27">R29/10000</f>
        <v>0.86080000000000001</v>
      </c>
      <c r="T29" s="56">
        <f t="shared" si="7"/>
        <v>0.4304</v>
      </c>
    </row>
    <row r="30" spans="1:20" ht="15.75" x14ac:dyDescent="0.25">
      <c r="A30" s="19">
        <v>23</v>
      </c>
      <c r="B30" s="15" t="s">
        <v>23</v>
      </c>
      <c r="C30" s="11">
        <f t="shared" si="0"/>
        <v>3714</v>
      </c>
      <c r="D30" s="28">
        <f t="shared" si="1"/>
        <v>0.37140000000000001</v>
      </c>
      <c r="E30" s="30">
        <v>64</v>
      </c>
      <c r="F30" s="30">
        <v>189</v>
      </c>
      <c r="G30" s="30">
        <v>12</v>
      </c>
      <c r="H30" s="30">
        <v>135</v>
      </c>
      <c r="I30" s="30">
        <v>1099</v>
      </c>
      <c r="J30" s="30">
        <v>38</v>
      </c>
      <c r="K30" s="30">
        <v>88</v>
      </c>
      <c r="L30" s="42">
        <v>2089</v>
      </c>
      <c r="M30" s="67">
        <f>C30+'замеры КПД, секц.1'!C30</f>
        <v>8592</v>
      </c>
      <c r="N30" s="68">
        <f t="shared" si="2"/>
        <v>0.85919999999999996</v>
      </c>
      <c r="O30" s="69">
        <f t="shared" si="3"/>
        <v>0.42959999999999998</v>
      </c>
      <c r="P30" s="79">
        <f t="shared" si="4"/>
        <v>3340</v>
      </c>
      <c r="Q30" s="54">
        <f t="shared" si="5"/>
        <v>0.33400000000000002</v>
      </c>
      <c r="R30" s="80">
        <f>P30+'замеры КПД, секц.1'!T30</f>
        <v>7918</v>
      </c>
      <c r="S30" s="54">
        <f t="shared" ref="S30" si="28">R30/10000</f>
        <v>0.79179999999999995</v>
      </c>
      <c r="T30" s="56">
        <f t="shared" si="7"/>
        <v>0.39589999999999997</v>
      </c>
    </row>
    <row r="31" spans="1:20" ht="16.5" thickBot="1" x14ac:dyDescent="0.3">
      <c r="A31" s="21">
        <v>24</v>
      </c>
      <c r="B31" s="22" t="s">
        <v>24</v>
      </c>
      <c r="C31" s="23">
        <f t="shared" si="0"/>
        <v>3293</v>
      </c>
      <c r="D31" s="29">
        <f t="shared" si="1"/>
        <v>0.32929999999999998</v>
      </c>
      <c r="E31" s="36">
        <v>47</v>
      </c>
      <c r="F31" s="36">
        <v>166</v>
      </c>
      <c r="G31" s="36">
        <v>12</v>
      </c>
      <c r="H31" s="36">
        <v>126</v>
      </c>
      <c r="I31" s="36">
        <v>998</v>
      </c>
      <c r="J31" s="36">
        <v>38</v>
      </c>
      <c r="K31" s="36">
        <v>64</v>
      </c>
      <c r="L31" s="43">
        <v>1842</v>
      </c>
      <c r="M31" s="73">
        <f>C31+'замеры КПД, секц.1'!C31</f>
        <v>7634</v>
      </c>
      <c r="N31" s="74">
        <f t="shared" si="2"/>
        <v>0.76339999999999997</v>
      </c>
      <c r="O31" s="75">
        <f t="shared" si="3"/>
        <v>0.38169999999999998</v>
      </c>
      <c r="P31" s="81">
        <f t="shared" si="4"/>
        <v>2951</v>
      </c>
      <c r="Q31" s="58">
        <f t="shared" si="5"/>
        <v>0.29509999999999997</v>
      </c>
      <c r="R31" s="82">
        <f>P31+'замеры КПД, секц.1'!T31</f>
        <v>7030</v>
      </c>
      <c r="S31" s="58">
        <f t="shared" ref="S31" si="29">R31/10000</f>
        <v>0.70299999999999996</v>
      </c>
      <c r="T31" s="60">
        <f t="shared" si="7"/>
        <v>0.35149999999999998</v>
      </c>
    </row>
    <row r="32" spans="1:20" x14ac:dyDescent="0.25">
      <c r="B32" s="1"/>
      <c r="C32" s="1"/>
      <c r="D32" s="1"/>
      <c r="E32" s="1"/>
      <c r="F32" s="1"/>
      <c r="G32" s="1"/>
      <c r="H32" s="1"/>
      <c r="I32" s="1"/>
      <c r="J32" s="1"/>
      <c r="P32" s="37"/>
      <c r="Q32" s="38"/>
      <c r="R32" s="39"/>
      <c r="S32" s="38"/>
      <c r="T32" s="40"/>
    </row>
    <row r="34" spans="16:16" x14ac:dyDescent="0.25">
      <c r="P34" s="37"/>
    </row>
  </sheetData>
  <mergeCells count="11">
    <mergeCell ref="R4:T6"/>
    <mergeCell ref="M4:O6"/>
    <mergeCell ref="P1:Q1"/>
    <mergeCell ref="A2:L2"/>
    <mergeCell ref="A3:L3"/>
    <mergeCell ref="A4:A7"/>
    <mergeCell ref="B4:B7"/>
    <mergeCell ref="C4:L4"/>
    <mergeCell ref="P4:Q6"/>
    <mergeCell ref="C5:D6"/>
    <mergeCell ref="E5:L5"/>
  </mergeCells>
  <pageMargins left="0.7" right="0.7" top="0.75" bottom="0.75" header="0.3" footer="0.3"/>
  <ignoredErrors>
    <ignoredError sqref="R8:R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замеры КПД, секц.1</vt:lpstr>
      <vt:lpstr>замеры КПД, секц.2</vt:lpstr>
      <vt:lpstr>'замеры КПД, секц.1'!Область_печати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2023-12-24T09:19:45Z</cp:lastPrinted>
  <dcterms:created xsi:type="dcterms:W3CDTF">2015-06-05T18:19:34Z</dcterms:created>
  <dcterms:modified xsi:type="dcterms:W3CDTF">2023-12-24T09:31:07Z</dcterms:modified>
</cp:coreProperties>
</file>