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П ЮЭС\Инвест готовое\Инвест готовое\УНЦ\"/>
    </mc:Choice>
  </mc:AlternateContent>
  <bookViews>
    <workbookView xWindow="0" yWindow="0" windowWidth="19200" windowHeight="11490" tabRatio="879" activeTab="1"/>
  </bookViews>
  <sheets>
    <sheet name="УНЦ" sheetId="102" r:id="rId1"/>
    <sheet name="Прогноз УНЦ" sheetId="100" r:id="rId2"/>
    <sheet name="инд-дефляторы" sheetId="112" r:id="rId3"/>
  </sheets>
  <definedNames>
    <definedName name="_xlnm.Print_Titles" localSheetId="1">'Прогноз УНЦ'!$4:$4</definedName>
    <definedName name="_xlnm.Print_Area" localSheetId="1">'Прогноз УНЦ'!$A$1:$L$26</definedName>
  </definedNames>
  <calcPr calcId="162913"/>
</workbook>
</file>

<file path=xl/calcChain.xml><?xml version="1.0" encoding="utf-8"?>
<calcChain xmlns="http://schemas.openxmlformats.org/spreadsheetml/2006/main">
  <c r="C10" i="100" l="1"/>
  <c r="C8" i="100"/>
  <c r="I22" i="102" l="1"/>
  <c r="I23" i="102"/>
  <c r="I21" i="102"/>
  <c r="I18" i="102"/>
  <c r="I20" i="102"/>
  <c r="I19" i="102"/>
  <c r="I17" i="102"/>
  <c r="I24" i="102" l="1"/>
  <c r="C5" i="100" s="1"/>
  <c r="H24" i="102"/>
  <c r="C6" i="100" l="1"/>
  <c r="C7" i="100" s="1"/>
  <c r="C17" i="100" s="1"/>
  <c r="C11" i="100" l="1"/>
</calcChain>
</file>

<file path=xl/connections.xml><?xml version="1.0" encoding="utf-8"?>
<connections xmlns="http://schemas.openxmlformats.org/spreadsheetml/2006/main">
  <connection id="1" name="Подключение1121" type="4" refreshedVersion="5" background="1" saveData="1">
    <webPr xl2000="1" url="file:///C:/Users/nkash003/AUS_user_files/print_output/output_141711577.html" htmlFormat="all"/>
  </connection>
</connections>
</file>

<file path=xl/sharedStrings.xml><?xml version="1.0" encoding="utf-8"?>
<sst xmlns="http://schemas.openxmlformats.org/spreadsheetml/2006/main" count="191" uniqueCount="102">
  <si>
    <t>№ п/п</t>
  </si>
  <si>
    <t>Наименование</t>
  </si>
  <si>
    <t>Технические характеристики</t>
  </si>
  <si>
    <t>Единицы измерения</t>
  </si>
  <si>
    <t xml:space="preserve">Технические характеристики (параметры) инвестиционного проекта </t>
  </si>
  <si>
    <t>Номер расценки</t>
  </si>
  <si>
    <t>Напряжение, кВ</t>
  </si>
  <si>
    <t>План</t>
  </si>
  <si>
    <t>Предложение по корректировке утвержденного плана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</si>
  <si>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</si>
  <si>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</si>
  <si>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</si>
  <si>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 xml:space="preserve"> </t>
  </si>
  <si>
    <t>7.1</t>
  </si>
  <si>
    <t>7.2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</si>
  <si>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</si>
  <si>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</si>
  <si>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</si>
  <si>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</si>
  <si>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7.3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</si>
  <si>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</si>
  <si>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>Количество</t>
  </si>
  <si>
    <t>Объем финансовых потребностей на реализацию инвестиционного проекта</t>
  </si>
  <si>
    <t>Итого объем финансовых потребностей, тыс рублей (без НДС)</t>
  </si>
  <si>
    <r>
      <t xml:space="preserve">Итого объем финансовых потребностей </t>
    </r>
    <r>
      <rPr>
        <i/>
        <sz val="11"/>
        <color theme="1"/>
        <rFont val="Times New Roman"/>
        <family val="1"/>
        <charset val="204"/>
      </rPr>
      <t>ОФП</t>
    </r>
    <r>
      <rPr>
        <i/>
        <vertAlign val="superscript"/>
        <sz val="11"/>
        <color theme="1"/>
        <rFont val="Times New Roman"/>
        <family val="1"/>
        <charset val="204"/>
      </rPr>
      <t>УНЦ</t>
    </r>
    <r>
      <rPr>
        <i/>
        <vertAlign val="subscript"/>
        <sz val="11"/>
        <color theme="1"/>
        <rFont val="Times New Roman"/>
        <family val="1"/>
        <charset val="204"/>
      </rPr>
      <t>d</t>
    </r>
    <r>
      <rPr>
        <sz val="11"/>
        <color theme="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color theme="1"/>
        <rFont val="Times New Roman"/>
        <family val="1"/>
        <charset val="204"/>
      </rPr>
      <t>2)</t>
    </r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</si>
  <si>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</t>
    </r>
    <r>
      <rPr>
        <i/>
        <vertAlign val="subscript"/>
        <sz val="11"/>
        <rFont val="Times New Roman"/>
        <family val="1"/>
        <charset val="204"/>
      </rPr>
      <t xml:space="preserve">d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</si>
  <si>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1"/>
        <color theme="1"/>
        <rFont val="Times New Roman"/>
        <family val="1"/>
        <charset val="204"/>
      </rPr>
      <t>2)</t>
    </r>
    <r>
      <rPr>
        <sz val="11"/>
        <color theme="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</si>
  <si>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color theme="1"/>
        <rFont val="Times New Roman"/>
        <family val="1"/>
        <charset val="204"/>
      </rPr>
      <t>3)</t>
    </r>
    <r>
      <rPr>
        <sz val="11"/>
        <color theme="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</si>
  <si>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</si>
  <si>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</si>
  <si>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t>7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</si>
  <si>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d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</si>
  <si>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</si>
  <si>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t>5</t>
  </si>
  <si>
    <t>6</t>
  </si>
  <si>
    <t>Факт (предложение по корректировке)</t>
  </si>
  <si>
    <t>нд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</si>
  <si>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</si>
  <si>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</si>
  <si>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Утвержденный план</t>
  </si>
  <si>
    <t>1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</si>
  <si>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</si>
  <si>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НДС 20%</t>
  </si>
  <si>
    <t>полное наименование субъекта электроэнергетики</t>
  </si>
  <si>
    <t>объем финансирования 2019 года</t>
  </si>
  <si>
    <t>объем финансирования 2020 года</t>
  </si>
  <si>
    <t>ст 16.1 формы 2</t>
  </si>
  <si>
    <t>расчет по УСН</t>
  </si>
  <si>
    <t>факт финансирования до 2018 года включ</t>
  </si>
  <si>
    <t>2019 год</t>
  </si>
  <si>
    <t>2020 год</t>
  </si>
  <si>
    <t>объем финансирования 2018 года</t>
  </si>
  <si>
    <t>2018 год</t>
  </si>
  <si>
    <t>км</t>
  </si>
  <si>
    <t>Год раскрытия информации: 2021 год</t>
  </si>
  <si>
    <t>2</t>
  </si>
  <si>
    <t>УНЦ Л11-01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</si>
  <si>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2018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</si>
  <si>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2019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</si>
  <si>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2020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</si>
  <si>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</si>
  <si>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</t>
    </r>
  </si>
  <si>
    <t>7.5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</si>
  <si>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</si>
  <si>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t>7.6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</si>
  <si>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</si>
  <si>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7.7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</si>
  <si>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Times New Roman"/>
        <family val="2"/>
        <charset val="204"/>
      </rPr>
      <t/>
    </r>
  </si>
  <si>
    <t>7.8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</si>
  <si>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2025</t>
    </r>
    <r>
      <rPr>
        <sz val="11"/>
        <color theme="1"/>
        <rFont val="Times New Roman"/>
        <family val="2"/>
        <charset val="204"/>
      </rPr>
      <t/>
    </r>
  </si>
  <si>
    <t>7.9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</si>
  <si>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2026</t>
    </r>
    <r>
      <rPr>
        <sz val="11"/>
        <color theme="1"/>
        <rFont val="Times New Roman"/>
        <family val="2"/>
        <charset val="204"/>
      </rPr>
      <t/>
    </r>
  </si>
  <si>
    <r>
      <t xml:space="preserve">Прогноз индексов дефляторов и индексов цен производителей по видам экономической деятельности до 2024 г.
</t>
    </r>
    <r>
      <rPr>
        <sz val="11"/>
        <color indexed="8"/>
        <rFont val="Times New Roman"/>
        <family val="1"/>
        <charset val="204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1"/>
        <color indexed="8"/>
        <rFont val="Times New Roman"/>
        <family val="1"/>
        <charset val="204"/>
      </rPr>
      <t xml:space="preserve"> 
(базовый вариант)</t>
    </r>
  </si>
  <si>
    <t>Н а и м е н о в а н и е  о т р а с л и</t>
  </si>
  <si>
    <r>
      <t>оценка</t>
    </r>
    <r>
      <rPr>
        <b/>
        <i/>
        <vertAlign val="superscript"/>
        <sz val="11"/>
        <color indexed="8"/>
        <rFont val="Times New Roman"/>
        <family val="1"/>
        <charset val="204"/>
      </rPr>
      <t>1</t>
    </r>
  </si>
  <si>
    <t>прогноз</t>
  </si>
  <si>
    <r>
      <t>Инвестиции в основной капитал</t>
    </r>
    <r>
      <rPr>
        <b/>
        <vertAlign val="superscript"/>
        <sz val="11"/>
        <color indexed="8"/>
        <rFont val="Times New Roman"/>
        <family val="1"/>
        <charset val="204"/>
      </rPr>
      <t xml:space="preserve"> 3</t>
    </r>
  </si>
  <si>
    <t/>
  </si>
  <si>
    <t xml:space="preserve">  дефлятор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</si>
  <si>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- индексы-дефляторы, выделенные курсивом - оценка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</si>
  <si>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- в соответствии с Общероссийским классификатором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</si>
  <si>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- за счет всех источников финансирования</t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</si>
  <si>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- с учетом НДС, косвенных налогов, торгово-транспортной наценки</t>
    </r>
  </si>
  <si>
    <r>
      <t xml:space="preserve">Инвестиционная программа: </t>
    </r>
    <r>
      <rPr>
        <sz val="14"/>
        <rFont val="Times New Roman"/>
        <family val="1"/>
        <charset val="204"/>
      </rPr>
      <t>общества с ограниченной ответсвенностью "Южные электрические сети"</t>
    </r>
  </si>
  <si>
    <t>УНЦ П3-01</t>
  </si>
  <si>
    <t>шт</t>
  </si>
  <si>
    <t>ВЛ-0,4</t>
  </si>
  <si>
    <t>УНЦ Л11-02</t>
  </si>
  <si>
    <t>ВЛИ-0,4</t>
  </si>
  <si>
    <t>опоры жб</t>
  </si>
  <si>
    <t>УНЦ Л7-20-1…4</t>
  </si>
  <si>
    <t>ВЛИ-0,4   СИП-2</t>
  </si>
  <si>
    <t>УНЦ Л7-26-1…4</t>
  </si>
  <si>
    <t xml:space="preserve">Строительно-монтажные работы. Реконструкция магистральной линии ВЛ-0,4кВ, от ТП-А684  (0,730 км).  </t>
  </si>
  <si>
    <t xml:space="preserve">Строительно-монтажные работы. Модернизация отпаек ВЛ-0,4кВ,                                 от ТП-А684  (0,43 км).  </t>
  </si>
  <si>
    <t>3</t>
  </si>
  <si>
    <t>Проектно-изыскательские работы.     Реконструкция  ВЛ-0,4кВ, от ТП-А684  (1,16 км).</t>
  </si>
  <si>
    <r>
      <t xml:space="preserve">Тип инвестиционного проекта: строительство:  </t>
    </r>
    <r>
      <rPr>
        <sz val="14"/>
        <rFont val="Times New Roman"/>
        <family val="1"/>
        <charset val="204"/>
      </rPr>
      <t>Реконструкция  ВЛ-0,4кВ от ТП-А684</t>
    </r>
  </si>
  <si>
    <t>Наименование и реквизиты документа, согласно которому сформированы технические характеристики (параметры) инвестиционного проекта "Реконструкция  ВЛ-0,4кВ от ТП-А684</t>
  </si>
  <si>
    <r>
      <t xml:space="preserve">Субъекты Российской Федерации, на территории которых реализуется инвестиционный проект: </t>
    </r>
    <r>
      <rPr>
        <sz val="14"/>
        <rFont val="Times New Roman"/>
        <family val="1"/>
        <charset val="204"/>
      </rPr>
      <t xml:space="preserve">Пермский край, Чайковский ГО, город Чайковский, ООО "ЮЭС".  </t>
    </r>
    <r>
      <rPr>
        <sz val="14"/>
        <color rgb="FFC00000"/>
        <rFont val="Times New Roman"/>
        <family val="1"/>
        <charset val="204"/>
      </rPr>
      <t xml:space="preserve"> </t>
    </r>
  </si>
  <si>
    <t xml:space="preserve">Таблица 3.    "Реконструкция  ВЛ-0,4кВ  от ТП-А684"  </t>
  </si>
  <si>
    <t xml:space="preserve"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руб.                                                                                                                             "Реконструкция  ВЛ-0,4кВ  от ТП-А684"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</si>
</sst>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0.000"/>
    <numFmt numFmtId="170" formatCode="#,##0.000"/>
    <numFmt numFmtId="171" formatCode="0_)"/>
    <numFmt numFmtId="172" formatCode="0.0"/>
    <numFmt numFmtId="173" formatCode="0.0_)"/>
    <numFmt numFmtId="174" formatCode="_-* #,##0_р_._-;\-* #,##0_р_._-;_-* &quot;-&quot;_р_._-;_-@_-"/>
  </numFmts>
  <fonts count="6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1"/>
      <name val="Symbol"/>
      <family val="1"/>
      <charset val="2"/>
    </font>
    <font>
      <i/>
      <sz val="11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i/>
      <vertAlign val="subscript"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Courier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vertAlign val="superscript"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3" fillId="0" borderId="0"/>
    <xf numFmtId="0" fontId="4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25" fillId="0" borderId="0"/>
    <xf numFmtId="0" fontId="3" fillId="0" borderId="0"/>
    <xf numFmtId="0" fontId="26" fillId="0" borderId="0"/>
    <xf numFmtId="0" fontId="26" fillId="0" borderId="0"/>
    <xf numFmtId="164" fontId="3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0" fillId="0" borderId="0"/>
    <xf numFmtId="43" fontId="45" fillId="0" borderId="0" applyFont="0" applyFill="0" applyBorder="0" applyAlignment="0" applyProtection="0"/>
    <xf numFmtId="0" fontId="23" fillId="0" borderId="0"/>
    <xf numFmtId="171" fontId="54" fillId="0" borderId="0"/>
    <xf numFmtId="0" fontId="1" fillId="0" borderId="0"/>
  </cellStyleXfs>
  <cellXfs count="179">
    <xf numFmtId="0" fontId="0" fillId="0" borderId="0" xfId="0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4" fillId="0" borderId="0" xfId="0" applyFont="1" applyFill="1" applyBorder="1"/>
    <xf numFmtId="0" fontId="0" fillId="0" borderId="0" xfId="0" applyBorder="1"/>
    <xf numFmtId="49" fontId="24" fillId="0" borderId="10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/>
    </xf>
    <xf numFmtId="49" fontId="24" fillId="0" borderId="10" xfId="52" applyNumberFormat="1" applyFont="1" applyFill="1" applyBorder="1" applyAlignment="1">
      <alignment horizontal="center" vertical="center" wrapText="1"/>
    </xf>
    <xf numFmtId="49" fontId="24" fillId="0" borderId="15" xfId="52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/>
    <xf numFmtId="0" fontId="43" fillId="0" borderId="0" xfId="53" applyFont="1" applyAlignment="1">
      <alignment vertical="center"/>
    </xf>
    <xf numFmtId="0" fontId="31" fillId="0" borderId="0" xfId="53" applyFont="1" applyAlignment="1">
      <alignment vertical="center"/>
    </xf>
    <xf numFmtId="0" fontId="31" fillId="0" borderId="0" xfId="53" applyFont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/>
    <xf numFmtId="0" fontId="41" fillId="0" borderId="0" xfId="0" applyFont="1" applyFill="1"/>
    <xf numFmtId="0" fontId="44" fillId="0" borderId="19" xfId="37" applyNumberFormat="1" applyFont="1" applyFill="1" applyBorder="1" applyAlignment="1">
      <alignment horizontal="center" vertical="center" wrapText="1"/>
    </xf>
    <xf numFmtId="4" fontId="44" fillId="0" borderId="10" xfId="37" applyNumberFormat="1" applyFont="1" applyFill="1" applyBorder="1" applyAlignment="1">
      <alignment horizontal="center" vertical="center" wrapText="1"/>
    </xf>
    <xf numFmtId="4" fontId="44" fillId="0" borderId="10" xfId="37" applyNumberFormat="1" applyFont="1" applyFill="1" applyBorder="1" applyAlignment="1">
      <alignment horizontal="center" vertical="center"/>
    </xf>
    <xf numFmtId="4" fontId="44" fillId="0" borderId="0" xfId="37" applyNumberFormat="1" applyFont="1" applyFill="1" applyBorder="1" applyAlignment="1">
      <alignment horizontal="center" vertical="center" wrapText="1"/>
    </xf>
    <xf numFmtId="4" fontId="44" fillId="0" borderId="0" xfId="37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3" fontId="4" fillId="0" borderId="0" xfId="0" applyNumberFormat="1" applyFont="1" applyFill="1"/>
    <xf numFmtId="49" fontId="4" fillId="0" borderId="20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3" fontId="48" fillId="0" borderId="29" xfId="0" applyNumberFormat="1" applyFont="1" applyFill="1" applyBorder="1" applyAlignment="1">
      <alignment horizontal="center" vertical="center" wrapText="1"/>
    </xf>
    <xf numFmtId="3" fontId="48" fillId="0" borderId="30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168" fontId="4" fillId="0" borderId="0" xfId="0" applyNumberFormat="1" applyFont="1" applyFill="1"/>
    <xf numFmtId="16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50" fillId="0" borderId="22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49" fontId="27" fillId="24" borderId="28" xfId="0" applyNumberFormat="1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 wrapText="1"/>
    </xf>
    <xf numFmtId="167" fontId="5" fillId="24" borderId="29" xfId="0" applyNumberFormat="1" applyFont="1" applyFill="1" applyBorder="1" applyAlignment="1">
      <alignment horizontal="center" vertical="center"/>
    </xf>
    <xf numFmtId="3" fontId="27" fillId="24" borderId="29" xfId="0" applyNumberFormat="1" applyFont="1" applyFill="1" applyBorder="1" applyAlignment="1">
      <alignment horizontal="center" vertical="center"/>
    </xf>
    <xf numFmtId="3" fontId="27" fillId="24" borderId="30" xfId="0" applyNumberFormat="1" applyFont="1" applyFill="1" applyBorder="1" applyAlignment="1">
      <alignment horizontal="center" vertical="center"/>
    </xf>
    <xf numFmtId="4" fontId="51" fillId="0" borderId="0" xfId="36" applyNumberFormat="1" applyFont="1" applyBorder="1" applyAlignment="1">
      <alignment horizontal="center" vertical="center"/>
    </xf>
    <xf numFmtId="4" fontId="41" fillId="0" borderId="0" xfId="36" applyNumberFormat="1" applyFont="1" applyBorder="1" applyAlignment="1">
      <alignment horizontal="center" vertical="center"/>
    </xf>
    <xf numFmtId="170" fontId="52" fillId="2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/>
    </xf>
    <xf numFmtId="0" fontId="1" fillId="0" borderId="0" xfId="57"/>
    <xf numFmtId="171" fontId="56" fillId="0" borderId="19" xfId="56" applyFont="1" applyBorder="1" applyAlignment="1" applyProtection="1">
      <alignment horizontal="center" vertical="center"/>
      <protection locked="0"/>
    </xf>
    <xf numFmtId="171" fontId="55" fillId="0" borderId="12" xfId="56" applyFont="1" applyFill="1" applyBorder="1" applyAlignment="1" applyProtection="1">
      <alignment horizontal="center" vertical="center" wrapText="1"/>
      <protection locked="0"/>
    </xf>
    <xf numFmtId="171" fontId="55" fillId="0" borderId="10" xfId="56" applyFont="1" applyFill="1" applyBorder="1" applyAlignment="1" applyProtection="1">
      <alignment horizontal="center" vertical="center" wrapText="1"/>
      <protection locked="0"/>
    </xf>
    <xf numFmtId="171" fontId="57" fillId="0" borderId="21" xfId="56" applyFont="1" applyBorder="1" applyAlignment="1" applyProtection="1">
      <alignment horizontal="center" vertical="center"/>
      <protection locked="0"/>
    </xf>
    <xf numFmtId="171" fontId="58" fillId="0" borderId="19" xfId="56" applyFont="1" applyFill="1" applyBorder="1" applyAlignment="1" applyProtection="1">
      <alignment horizontal="center" vertical="center" wrapText="1"/>
      <protection locked="0"/>
    </xf>
    <xf numFmtId="171" fontId="55" fillId="26" borderId="10" xfId="56" applyFont="1" applyFill="1" applyBorder="1" applyAlignment="1">
      <alignment vertical="center" wrapText="1"/>
    </xf>
    <xf numFmtId="171" fontId="61" fillId="26" borderId="10" xfId="56" applyFont="1" applyFill="1" applyBorder="1"/>
    <xf numFmtId="172" fontId="1" fillId="0" borderId="0" xfId="57" applyNumberFormat="1"/>
    <xf numFmtId="171" fontId="55" fillId="0" borderId="14" xfId="56" applyFont="1" applyFill="1" applyBorder="1" applyAlignment="1">
      <alignment vertical="center"/>
    </xf>
    <xf numFmtId="173" fontId="57" fillId="0" borderId="14" xfId="56" applyNumberFormat="1" applyFont="1" applyFill="1" applyBorder="1" applyAlignment="1">
      <alignment horizontal="center" vertical="center"/>
    </xf>
    <xf numFmtId="0" fontId="24" fillId="0" borderId="0" xfId="57" applyFont="1" applyAlignment="1">
      <alignment horizontal="left"/>
    </xf>
    <xf numFmtId="0" fontId="24" fillId="0" borderId="0" xfId="57" applyFont="1"/>
    <xf numFmtId="169" fontId="24" fillId="0" borderId="0" xfId="57" applyNumberFormat="1" applyFont="1"/>
    <xf numFmtId="0" fontId="27" fillId="0" borderId="10" xfId="0" applyNumberFormat="1" applyFont="1" applyFill="1" applyBorder="1" applyAlignment="1">
      <alignment horizontal="left" vertical="center" wrapText="1"/>
    </xf>
    <xf numFmtId="167" fontId="27" fillId="0" borderId="10" xfId="54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67" fontId="27" fillId="0" borderId="10" xfId="54" applyNumberFormat="1" applyFont="1" applyFill="1" applyBorder="1" applyAlignment="1">
      <alignment vertical="center"/>
    </xf>
    <xf numFmtId="167" fontId="27" fillId="0" borderId="19" xfId="54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49" fontId="27" fillId="0" borderId="32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" fillId="0" borderId="0" xfId="53" applyFont="1" applyAlignment="1">
      <alignment horizontal="center" vertical="center"/>
    </xf>
    <xf numFmtId="0" fontId="47" fillId="0" borderId="0" xfId="53" applyFont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top"/>
    </xf>
    <xf numFmtId="0" fontId="4" fillId="0" borderId="0" xfId="52" applyFont="1" applyFill="1" applyAlignment="1">
      <alignment horizontal="left"/>
    </xf>
    <xf numFmtId="0" fontId="27" fillId="0" borderId="0" xfId="0" applyFont="1" applyFill="1" applyAlignment="1">
      <alignment horizontal="left" vertical="top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/>
    </xf>
    <xf numFmtId="170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170" fontId="24" fillId="0" borderId="10" xfId="0" applyNumberFormat="1" applyFont="1" applyBorder="1" applyAlignment="1">
      <alignment horizontal="center" vertical="center" wrapText="1"/>
    </xf>
    <xf numFmtId="170" fontId="24" fillId="0" borderId="11" xfId="0" applyNumberFormat="1" applyFont="1" applyBorder="1" applyAlignment="1">
      <alignment horizontal="center" vertical="center"/>
    </xf>
    <xf numFmtId="170" fontId="24" fillId="0" borderId="12" xfId="0" applyNumberFormat="1" applyFont="1" applyBorder="1" applyAlignment="1">
      <alignment horizontal="center" vertical="center"/>
    </xf>
    <xf numFmtId="0" fontId="4" fillId="0" borderId="15" xfId="52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</xf>
    <xf numFmtId="0" fontId="4" fillId="0" borderId="17" xfId="52" applyFont="1" applyFill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70" fontId="24" fillId="0" borderId="10" xfId="0" applyNumberFormat="1" applyFont="1" applyBorder="1" applyAlignment="1">
      <alignment horizontal="center" vertical="center"/>
    </xf>
    <xf numFmtId="171" fontId="55" fillId="0" borderId="11" xfId="56" applyFont="1" applyFill="1" applyBorder="1" applyAlignment="1">
      <alignment horizontal="center" vertical="center" wrapText="1"/>
    </xf>
    <xf numFmtId="171" fontId="55" fillId="0" borderId="13" xfId="56" applyFont="1" applyFill="1" applyBorder="1" applyAlignment="1">
      <alignment horizontal="center" vertical="center" wrapText="1"/>
    </xf>
    <xf numFmtId="171" fontId="55" fillId="0" borderId="12" xfId="56" applyFont="1" applyFill="1" applyBorder="1" applyAlignment="1">
      <alignment horizontal="center" vertical="center" wrapText="1"/>
    </xf>
    <xf numFmtId="0" fontId="24" fillId="0" borderId="34" xfId="57" applyFont="1" applyBorder="1" applyAlignment="1">
      <alignment horizontal="center"/>
    </xf>
    <xf numFmtId="0" fontId="24" fillId="0" borderId="35" xfId="57" applyFont="1" applyBorder="1" applyAlignment="1">
      <alignment horizontal="center"/>
    </xf>
    <xf numFmtId="0" fontId="24" fillId="0" borderId="36" xfId="57" applyFont="1" applyBorder="1" applyAlignment="1">
      <alignment horizontal="center"/>
    </xf>
    <xf numFmtId="0" fontId="24" fillId="0" borderId="0" xfId="57" applyFont="1" applyAlignment="1">
      <alignment horizontal="left" wrapText="1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2 2" xfId="47"/>
    <cellStyle name="Обычный 2" xfId="36"/>
    <cellStyle name="Обычный 2 2 2" xfId="55"/>
    <cellStyle name="Обычный 25 2" xfId="56"/>
    <cellStyle name="Обычный 3" xfId="37"/>
    <cellStyle name="Обычный 3 2" xfId="57"/>
    <cellStyle name="Обычный 3 2 2 2" xfId="48"/>
    <cellStyle name="Обычный 4" xfId="44"/>
    <cellStyle name="Обычный 5" xfId="45"/>
    <cellStyle name="Обычный 6" xfId="46"/>
    <cellStyle name="Обычный 6 2" xfId="52"/>
    <cellStyle name="Обычный 7" xfId="53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" xfId="54" builtinId="3"/>
    <cellStyle name="Финансовый 2" xfId="49"/>
    <cellStyle name="Финансовый 2 2 2 2 2" xfId="50"/>
    <cellStyle name="Финансовый 3" xfId="51"/>
    <cellStyle name="Хороший" xfId="43" builtinId="26" customBuiltin="1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view="pageBreakPreview" topLeftCell="A4" zoomScale="80" zoomScaleNormal="80" zoomScaleSheetLayoutView="80" workbookViewId="0">
      <selection activeCell="C13" sqref="C13:I13"/>
    </sheetView>
  </sheetViews>
  <sheetFormatPr defaultRowHeight="15.75" x14ac:dyDescent="0.25"/>
  <cols>
    <col min="1" max="1" width="4.875" style="25" customWidth="1"/>
    <col min="2" max="2" width="32.125" style="3" customWidth="1"/>
    <col min="3" max="3" width="7.25" style="6" customWidth="1"/>
    <col min="4" max="4" width="9" style="3" customWidth="1"/>
    <col min="5" max="5" width="7.25" style="6" customWidth="1"/>
    <col min="6" max="6" width="8.875" style="6" customWidth="1"/>
    <col min="7" max="7" width="16.375" style="60" customWidth="1"/>
    <col min="8" max="8" width="16.75" style="60" customWidth="1"/>
    <col min="9" max="9" width="15.125" style="4" customWidth="1"/>
    <col min="10" max="16" width="6.375" style="5" customWidth="1"/>
    <col min="17" max="17" width="3.5" style="5" customWidth="1"/>
    <col min="18" max="18" width="19.25" style="5" customWidth="1"/>
    <col min="19" max="19" width="16.625" style="5" customWidth="1"/>
    <col min="20" max="20" width="2.75" style="5" customWidth="1"/>
    <col min="21" max="21" width="13" style="5" customWidth="1"/>
    <col min="22" max="16384" width="9" style="5"/>
  </cols>
  <sheetData>
    <row r="1" spans="1:33" ht="60" customHeight="1" x14ac:dyDescent="0.25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35"/>
      <c r="R1" s="35"/>
      <c r="S1" s="35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7.5" customHeigh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8.75" x14ac:dyDescent="0.25">
      <c r="A3" s="130" t="s">
        <v>83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x14ac:dyDescent="0.25">
      <c r="A4" s="131" t="s">
        <v>43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39"/>
      <c r="R4" s="39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ht="18.75" x14ac:dyDescent="0.3">
      <c r="A5" s="132" t="s">
        <v>54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41"/>
      <c r="R5" s="41"/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21" customHeight="1" x14ac:dyDescent="0.3">
      <c r="A6" s="134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41"/>
      <c r="R6" s="41"/>
      <c r="S6" s="4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s="43" customFormat="1" ht="15.75" customHeight="1" x14ac:dyDescent="0.3">
      <c r="A7" s="135" t="s">
        <v>38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8"/>
      <c r="R7" s="8"/>
      <c r="S7" s="8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s="43" customFormat="1" ht="18.75" x14ac:dyDescent="0.3">
      <c r="A8" s="136" t="s">
        <v>99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8"/>
      <c r="R8" s="8"/>
      <c r="S8" s="8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s="43" customFormat="1" ht="18.75" x14ac:dyDescent="0.3">
      <c r="A9" s="136" t="s">
        <v>97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8"/>
      <c r="R9" s="8"/>
      <c r="S9" s="8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43" customFormat="1" ht="9" customHeight="1" x14ac:dyDescent="0.3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8"/>
      <c r="R10" s="8"/>
      <c r="S10" s="8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5.75" customHeight="1" thickBot="1" x14ac:dyDescent="0.3">
      <c r="A11" s="133" t="s">
        <v>100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1:33" ht="15.75" customHeight="1" x14ac:dyDescent="0.25">
      <c r="A12" s="113" t="s">
        <v>0</v>
      </c>
      <c r="B12" s="116" t="s">
        <v>1</v>
      </c>
      <c r="C12" s="119" t="s">
        <v>39</v>
      </c>
      <c r="D12" s="119"/>
      <c r="E12" s="119"/>
      <c r="F12" s="119"/>
      <c r="G12" s="119"/>
      <c r="H12" s="119"/>
      <c r="I12" s="119"/>
      <c r="J12" s="119" t="s">
        <v>35</v>
      </c>
      <c r="K12" s="119"/>
      <c r="L12" s="119"/>
      <c r="M12" s="119"/>
      <c r="N12" s="119"/>
      <c r="O12" s="119"/>
      <c r="P12" s="120"/>
    </row>
    <row r="13" spans="1:33" ht="55.5" customHeight="1" x14ac:dyDescent="0.25">
      <c r="A13" s="114"/>
      <c r="B13" s="117"/>
      <c r="C13" s="121" t="s">
        <v>98</v>
      </c>
      <c r="D13" s="122"/>
      <c r="E13" s="122"/>
      <c r="F13" s="122"/>
      <c r="G13" s="122"/>
      <c r="H13" s="122"/>
      <c r="I13" s="123"/>
      <c r="J13" s="121" t="s">
        <v>20</v>
      </c>
      <c r="K13" s="122"/>
      <c r="L13" s="122"/>
      <c r="M13" s="122"/>
      <c r="N13" s="122"/>
      <c r="O13" s="122"/>
      <c r="P13" s="124"/>
    </row>
    <row r="14" spans="1:33" ht="69.75" customHeight="1" x14ac:dyDescent="0.25">
      <c r="A14" s="114"/>
      <c r="B14" s="117"/>
      <c r="C14" s="125" t="s">
        <v>4</v>
      </c>
      <c r="D14" s="125"/>
      <c r="E14" s="125"/>
      <c r="F14" s="125"/>
      <c r="G14" s="125" t="s">
        <v>22</v>
      </c>
      <c r="H14" s="126"/>
      <c r="I14" s="126"/>
      <c r="J14" s="125" t="s">
        <v>4</v>
      </c>
      <c r="K14" s="125"/>
      <c r="L14" s="125"/>
      <c r="M14" s="125"/>
      <c r="N14" s="125" t="s">
        <v>22</v>
      </c>
      <c r="O14" s="126"/>
      <c r="P14" s="127"/>
    </row>
    <row r="15" spans="1:33" s="7" customFormat="1" ht="123.75" customHeight="1" thickBot="1" x14ac:dyDescent="0.3">
      <c r="A15" s="115"/>
      <c r="B15" s="118"/>
      <c r="C15" s="52" t="s">
        <v>6</v>
      </c>
      <c r="D15" s="52" t="s">
        <v>2</v>
      </c>
      <c r="E15" s="52" t="s">
        <v>21</v>
      </c>
      <c r="F15" s="52" t="s">
        <v>3</v>
      </c>
      <c r="G15" s="52" t="s">
        <v>5</v>
      </c>
      <c r="H15" s="52" t="s">
        <v>9</v>
      </c>
      <c r="I15" s="53" t="s">
        <v>10</v>
      </c>
      <c r="J15" s="52" t="s">
        <v>6</v>
      </c>
      <c r="K15" s="52" t="s">
        <v>2</v>
      </c>
      <c r="L15" s="52" t="s">
        <v>21</v>
      </c>
      <c r="M15" s="52" t="s">
        <v>3</v>
      </c>
      <c r="N15" s="52" t="s">
        <v>5</v>
      </c>
      <c r="O15" s="52" t="s">
        <v>11</v>
      </c>
      <c r="P15" s="54" t="s">
        <v>10</v>
      </c>
    </row>
    <row r="16" spans="1:33" s="59" customFormat="1" x14ac:dyDescent="0.25">
      <c r="A16" s="61">
        <v>1</v>
      </c>
      <c r="B16" s="62">
        <v>2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  <c r="I16" s="63">
        <v>9</v>
      </c>
      <c r="J16" s="62">
        <v>10</v>
      </c>
      <c r="K16" s="63">
        <v>11</v>
      </c>
      <c r="L16" s="62">
        <v>12</v>
      </c>
      <c r="M16" s="63">
        <v>13</v>
      </c>
      <c r="N16" s="62">
        <v>14</v>
      </c>
      <c r="O16" s="63">
        <v>15</v>
      </c>
      <c r="P16" s="64">
        <v>16</v>
      </c>
    </row>
    <row r="17" spans="1:21" ht="45" customHeight="1" x14ac:dyDescent="0.25">
      <c r="A17" s="55" t="s">
        <v>40</v>
      </c>
      <c r="B17" s="93" t="s">
        <v>96</v>
      </c>
      <c r="C17" s="33">
        <v>0.4</v>
      </c>
      <c r="D17" s="33" t="s">
        <v>86</v>
      </c>
      <c r="E17" s="33">
        <v>1.1599999999999999</v>
      </c>
      <c r="F17" s="33" t="s">
        <v>53</v>
      </c>
      <c r="G17" s="51" t="s">
        <v>84</v>
      </c>
      <c r="H17" s="94">
        <v>165</v>
      </c>
      <c r="I17" s="94">
        <f>H17*E17</f>
        <v>191.39999999999998</v>
      </c>
      <c r="J17" s="33" t="s">
        <v>36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56" t="s">
        <v>36</v>
      </c>
      <c r="R17" s="70"/>
    </row>
    <row r="18" spans="1:21" ht="26.25" customHeight="1" x14ac:dyDescent="0.25">
      <c r="A18" s="104" t="s">
        <v>55</v>
      </c>
      <c r="B18" s="107" t="s">
        <v>93</v>
      </c>
      <c r="C18" s="110">
        <v>0.4</v>
      </c>
      <c r="D18" s="100" t="s">
        <v>91</v>
      </c>
      <c r="E18" s="33">
        <v>0.73</v>
      </c>
      <c r="F18" s="33" t="s">
        <v>53</v>
      </c>
      <c r="G18" s="95" t="s">
        <v>92</v>
      </c>
      <c r="H18" s="96">
        <v>317</v>
      </c>
      <c r="I18" s="96">
        <f>H18*E18</f>
        <v>231.41</v>
      </c>
      <c r="J18" s="33" t="s">
        <v>36</v>
      </c>
      <c r="K18" s="33" t="s">
        <v>36</v>
      </c>
      <c r="L18" s="33" t="s">
        <v>36</v>
      </c>
      <c r="M18" s="33" t="s">
        <v>36</v>
      </c>
      <c r="N18" s="33" t="s">
        <v>36</v>
      </c>
      <c r="O18" s="33" t="s">
        <v>36</v>
      </c>
      <c r="P18" s="56" t="s">
        <v>36</v>
      </c>
    </row>
    <row r="19" spans="1:21" ht="21.75" customHeight="1" x14ac:dyDescent="0.25">
      <c r="A19" s="105"/>
      <c r="B19" s="108"/>
      <c r="C19" s="111"/>
      <c r="D19" s="102" t="s">
        <v>89</v>
      </c>
      <c r="E19" s="77">
        <v>18</v>
      </c>
      <c r="F19" s="77" t="s">
        <v>85</v>
      </c>
      <c r="G19" s="95" t="s">
        <v>56</v>
      </c>
      <c r="H19" s="97">
        <v>2.2000000000000002</v>
      </c>
      <c r="I19" s="97">
        <f>H19*E19</f>
        <v>39.6</v>
      </c>
      <c r="J19" s="33" t="s">
        <v>36</v>
      </c>
      <c r="K19" s="33" t="s">
        <v>36</v>
      </c>
      <c r="L19" s="33" t="s">
        <v>36</v>
      </c>
      <c r="M19" s="33" t="s">
        <v>36</v>
      </c>
      <c r="N19" s="33" t="s">
        <v>36</v>
      </c>
      <c r="O19" s="33" t="s">
        <v>36</v>
      </c>
      <c r="P19" s="56" t="s">
        <v>36</v>
      </c>
      <c r="R19" s="57"/>
    </row>
    <row r="20" spans="1:21" ht="21.75" customHeight="1" x14ac:dyDescent="0.25">
      <c r="A20" s="105"/>
      <c r="B20" s="108"/>
      <c r="C20" s="111"/>
      <c r="D20" s="101" t="s">
        <v>89</v>
      </c>
      <c r="E20" s="99">
        <v>2</v>
      </c>
      <c r="F20" s="99" t="s">
        <v>85</v>
      </c>
      <c r="G20" s="95" t="s">
        <v>87</v>
      </c>
      <c r="H20" s="97">
        <v>2.5</v>
      </c>
      <c r="I20" s="97">
        <f>H20*E20</f>
        <v>5</v>
      </c>
      <c r="J20" s="33" t="s">
        <v>36</v>
      </c>
      <c r="K20" s="33" t="s">
        <v>36</v>
      </c>
      <c r="L20" s="33" t="s">
        <v>36</v>
      </c>
      <c r="M20" s="33" t="s">
        <v>36</v>
      </c>
      <c r="N20" s="33" t="s">
        <v>36</v>
      </c>
      <c r="O20" s="33" t="s">
        <v>36</v>
      </c>
      <c r="P20" s="56" t="s">
        <v>36</v>
      </c>
      <c r="R20" s="57"/>
    </row>
    <row r="21" spans="1:21" ht="21.75" customHeight="1" x14ac:dyDescent="0.25">
      <c r="A21" s="104" t="s">
        <v>95</v>
      </c>
      <c r="B21" s="107" t="s">
        <v>94</v>
      </c>
      <c r="C21" s="110">
        <v>0.4</v>
      </c>
      <c r="D21" s="100" t="s">
        <v>88</v>
      </c>
      <c r="E21" s="33">
        <v>0.43</v>
      </c>
      <c r="F21" s="33" t="s">
        <v>53</v>
      </c>
      <c r="G21" s="95" t="s">
        <v>90</v>
      </c>
      <c r="H21" s="96">
        <v>235</v>
      </c>
      <c r="I21" s="97">
        <f>H21*E21</f>
        <v>101.05</v>
      </c>
      <c r="J21" s="33" t="s">
        <v>36</v>
      </c>
      <c r="K21" s="33" t="s">
        <v>36</v>
      </c>
      <c r="L21" s="33" t="s">
        <v>36</v>
      </c>
      <c r="M21" s="33" t="s">
        <v>36</v>
      </c>
      <c r="N21" s="33" t="s">
        <v>36</v>
      </c>
      <c r="O21" s="33" t="s">
        <v>36</v>
      </c>
      <c r="P21" s="56" t="s">
        <v>36</v>
      </c>
    </row>
    <row r="22" spans="1:21" ht="21.75" customHeight="1" x14ac:dyDescent="0.25">
      <c r="A22" s="105"/>
      <c r="B22" s="108"/>
      <c r="C22" s="111"/>
      <c r="D22" s="102" t="s">
        <v>89</v>
      </c>
      <c r="E22" s="98">
        <v>11</v>
      </c>
      <c r="F22" s="98" t="s">
        <v>85</v>
      </c>
      <c r="G22" s="95" t="s">
        <v>56</v>
      </c>
      <c r="H22" s="97">
        <v>2.2000000000000002</v>
      </c>
      <c r="I22" s="97">
        <f t="shared" ref="I22:I23" si="0">H22*E22</f>
        <v>24.200000000000003</v>
      </c>
      <c r="J22" s="33" t="s">
        <v>36</v>
      </c>
      <c r="K22" s="33" t="s">
        <v>36</v>
      </c>
      <c r="L22" s="33" t="s">
        <v>36</v>
      </c>
      <c r="M22" s="33" t="s">
        <v>36</v>
      </c>
      <c r="N22" s="33" t="s">
        <v>36</v>
      </c>
      <c r="O22" s="33" t="s">
        <v>36</v>
      </c>
      <c r="P22" s="56" t="s">
        <v>36</v>
      </c>
      <c r="R22" s="57"/>
    </row>
    <row r="23" spans="1:21" ht="21.75" customHeight="1" x14ac:dyDescent="0.25">
      <c r="A23" s="106"/>
      <c r="B23" s="109"/>
      <c r="C23" s="112"/>
      <c r="D23" s="101" t="s">
        <v>89</v>
      </c>
      <c r="E23" s="98">
        <v>3</v>
      </c>
      <c r="F23" s="98" t="s">
        <v>85</v>
      </c>
      <c r="G23" s="95" t="s">
        <v>87</v>
      </c>
      <c r="H23" s="97">
        <v>2.5</v>
      </c>
      <c r="I23" s="97">
        <f t="shared" si="0"/>
        <v>7.5</v>
      </c>
      <c r="J23" s="33" t="s">
        <v>36</v>
      </c>
      <c r="K23" s="33" t="s">
        <v>36</v>
      </c>
      <c r="L23" s="33" t="s">
        <v>36</v>
      </c>
      <c r="M23" s="33" t="s">
        <v>36</v>
      </c>
      <c r="N23" s="33" t="s">
        <v>36</v>
      </c>
      <c r="O23" s="33" t="s">
        <v>36</v>
      </c>
      <c r="P23" s="56" t="s">
        <v>36</v>
      </c>
      <c r="R23" s="57"/>
    </row>
    <row r="24" spans="1:21" s="8" customFormat="1" ht="37.5" customHeight="1" thickBot="1" x14ac:dyDescent="0.3">
      <c r="A24" s="65"/>
      <c r="B24" s="66" t="s">
        <v>23</v>
      </c>
      <c r="C24" s="66"/>
      <c r="D24" s="66"/>
      <c r="E24" s="66"/>
      <c r="F24" s="66"/>
      <c r="G24" s="66"/>
      <c r="H24" s="67">
        <f>SUM(H17:H23)</f>
        <v>726.40000000000009</v>
      </c>
      <c r="I24" s="67">
        <f>SUM(I17:I23)</f>
        <v>600.16</v>
      </c>
      <c r="J24" s="66"/>
      <c r="K24" s="66"/>
      <c r="L24" s="66"/>
      <c r="M24" s="66"/>
      <c r="N24" s="66"/>
      <c r="O24" s="68"/>
      <c r="P24" s="69"/>
      <c r="R24" s="59"/>
      <c r="S24" s="59"/>
      <c r="U24" s="58"/>
    </row>
    <row r="25" spans="1:21" x14ac:dyDescent="0.25">
      <c r="B25" s="34"/>
    </row>
  </sheetData>
  <mergeCells count="27">
    <mergeCell ref="A11:P11"/>
    <mergeCell ref="A6:P6"/>
    <mergeCell ref="A7:P7"/>
    <mergeCell ref="A8:P8"/>
    <mergeCell ref="A9:P9"/>
    <mergeCell ref="A10:P10"/>
    <mergeCell ref="A1:P1"/>
    <mergeCell ref="A2:P2"/>
    <mergeCell ref="A3:P3"/>
    <mergeCell ref="A4:P4"/>
    <mergeCell ref="A5:P5"/>
    <mergeCell ref="A12:A15"/>
    <mergeCell ref="B12:B15"/>
    <mergeCell ref="C12:I12"/>
    <mergeCell ref="J12:P12"/>
    <mergeCell ref="C13:I13"/>
    <mergeCell ref="J13:P13"/>
    <mergeCell ref="C14:F14"/>
    <mergeCell ref="G14:I14"/>
    <mergeCell ref="J14:M14"/>
    <mergeCell ref="N14:P14"/>
    <mergeCell ref="A21:A23"/>
    <mergeCell ref="B21:B23"/>
    <mergeCell ref="C21:C23"/>
    <mergeCell ref="A18:A20"/>
    <mergeCell ref="B18:B20"/>
    <mergeCell ref="C18:C20"/>
  </mergeCells>
  <pageMargins left="0" right="0" top="0.35433070866141736" bottom="0" header="0.31496062992125984" footer="0.31496062992125984"/>
  <pageSetup paperSize="9" scale="73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="70" zoomScaleNormal="70" zoomScaleSheetLayoutView="70" workbookViewId="0">
      <selection activeCell="N8" sqref="N8"/>
    </sheetView>
  </sheetViews>
  <sheetFormatPr defaultRowHeight="15.75" x14ac:dyDescent="0.25"/>
  <cols>
    <col min="1" max="1" width="5.25" style="25" customWidth="1"/>
    <col min="2" max="2" width="40.5" style="3" customWidth="1"/>
    <col min="3" max="3" width="14" style="6" customWidth="1"/>
    <col min="4" max="4" width="4.875" style="3" customWidth="1"/>
    <col min="5" max="5" width="13.625" style="6" customWidth="1"/>
    <col min="6" max="6" width="10.875" style="6" customWidth="1"/>
    <col min="7" max="7" width="13.875" style="21" customWidth="1"/>
    <col min="8" max="8" width="32.625" style="21" hidden="1" customWidth="1"/>
    <col min="9" max="9" width="15.125" style="4" hidden="1" customWidth="1"/>
    <col min="10" max="10" width="14" style="5" hidden="1" customWidth="1"/>
    <col min="11" max="11" width="22.375" style="5" hidden="1" customWidth="1"/>
    <col min="12" max="12" width="13.5" style="5" hidden="1" customWidth="1"/>
    <col min="13" max="13" width="5.625" style="5" customWidth="1"/>
    <col min="14" max="14" width="21.375" style="5" customWidth="1"/>
    <col min="15" max="15" width="16.75" style="5" customWidth="1"/>
    <col min="16" max="16" width="15.125" style="5" customWidth="1"/>
    <col min="17" max="16384" width="9" style="5"/>
  </cols>
  <sheetData>
    <row r="1" spans="1:17" ht="15.75" customHeight="1" x14ac:dyDescent="0.25">
      <c r="D1" s="6"/>
      <c r="J1" s="12"/>
      <c r="K1" s="12"/>
    </row>
    <row r="2" spans="1:17" ht="54" customHeight="1" x14ac:dyDescent="0.25">
      <c r="A2" s="163" t="s">
        <v>101</v>
      </c>
      <c r="B2" s="163"/>
      <c r="C2" s="163"/>
      <c r="D2" s="163"/>
      <c r="E2" s="163"/>
      <c r="F2" s="163"/>
      <c r="G2" s="163"/>
      <c r="J2" s="12"/>
      <c r="K2" s="12"/>
    </row>
    <row r="3" spans="1:17" ht="36" customHeight="1" x14ac:dyDescent="0.25">
      <c r="A3" s="26" t="s">
        <v>0</v>
      </c>
      <c r="B3" s="1" t="s">
        <v>15</v>
      </c>
      <c r="C3" s="164" t="s">
        <v>7</v>
      </c>
      <c r="D3" s="164"/>
      <c r="E3" s="117" t="s">
        <v>8</v>
      </c>
      <c r="F3" s="117"/>
      <c r="G3" s="117"/>
      <c r="I3" s="17"/>
      <c r="J3" s="17"/>
      <c r="K3" s="22"/>
      <c r="L3" s="9"/>
      <c r="M3" s="10"/>
      <c r="N3" s="9"/>
      <c r="O3" s="12"/>
      <c r="P3" s="9"/>
      <c r="Q3" s="16"/>
    </row>
    <row r="4" spans="1:17" ht="15" customHeight="1" x14ac:dyDescent="0.25">
      <c r="A4" s="27">
        <v>1</v>
      </c>
      <c r="B4" s="19">
        <v>2</v>
      </c>
      <c r="C4" s="165">
        <v>3</v>
      </c>
      <c r="D4" s="166"/>
      <c r="E4" s="167">
        <v>4</v>
      </c>
      <c r="F4" s="168"/>
      <c r="G4" s="169"/>
      <c r="I4" s="23"/>
      <c r="J4" s="13"/>
      <c r="K4" s="23"/>
      <c r="L4" s="13"/>
      <c r="M4" s="23"/>
      <c r="N4" s="13"/>
      <c r="O4" s="23"/>
      <c r="P4" s="13"/>
      <c r="Q4" s="23"/>
    </row>
    <row r="5" spans="1:17" ht="69" customHeight="1" x14ac:dyDescent="0.25">
      <c r="A5" s="28">
        <v>1</v>
      </c>
      <c r="B5" s="15" t="s">
        <v>16</v>
      </c>
      <c r="C5" s="160">
        <f>УНЦ!I24</f>
        <v>600.16</v>
      </c>
      <c r="D5" s="160"/>
      <c r="E5" s="170" t="s">
        <v>36</v>
      </c>
      <c r="F5" s="170"/>
      <c r="G5" s="170"/>
      <c r="H5" s="21" t="s">
        <v>47</v>
      </c>
      <c r="I5" s="23"/>
      <c r="J5" s="13"/>
      <c r="K5" s="12"/>
      <c r="L5" s="12"/>
      <c r="M5" s="16"/>
      <c r="N5" s="71"/>
      <c r="O5" s="16"/>
      <c r="P5" s="16"/>
      <c r="Q5" s="16"/>
    </row>
    <row r="6" spans="1:17" x14ac:dyDescent="0.25">
      <c r="A6" s="28">
        <v>2</v>
      </c>
      <c r="B6" s="2" t="s">
        <v>42</v>
      </c>
      <c r="C6" s="171">
        <f>C5*0.2</f>
        <v>120.032</v>
      </c>
      <c r="D6" s="171"/>
      <c r="E6" s="170" t="s">
        <v>36</v>
      </c>
      <c r="F6" s="170"/>
      <c r="G6" s="170"/>
      <c r="I6" s="23"/>
      <c r="J6" s="13"/>
      <c r="K6" s="12"/>
      <c r="L6" s="12"/>
      <c r="M6" s="16"/>
      <c r="N6" s="16"/>
      <c r="O6" s="16"/>
      <c r="P6" s="16"/>
      <c r="Q6" s="16"/>
    </row>
    <row r="7" spans="1:17" ht="89.25" customHeight="1" x14ac:dyDescent="0.25">
      <c r="A7" s="28">
        <v>3</v>
      </c>
      <c r="B7" s="2" t="s">
        <v>24</v>
      </c>
      <c r="C7" s="160">
        <f>C5+C6</f>
        <v>720.19200000000001</v>
      </c>
      <c r="D7" s="160"/>
      <c r="E7" s="151" t="s">
        <v>36</v>
      </c>
      <c r="F7" s="152"/>
      <c r="G7" s="153"/>
      <c r="H7" s="21" t="s">
        <v>46</v>
      </c>
      <c r="I7" s="23"/>
      <c r="J7" s="44" t="s">
        <v>52</v>
      </c>
      <c r="K7" s="44" t="s">
        <v>49</v>
      </c>
      <c r="L7" s="44" t="s">
        <v>50</v>
      </c>
      <c r="M7" s="16"/>
      <c r="N7" s="72"/>
      <c r="O7" s="16"/>
      <c r="P7" s="16"/>
      <c r="Q7" s="16"/>
    </row>
    <row r="8" spans="1:17" ht="42.75" customHeight="1" x14ac:dyDescent="0.25">
      <c r="A8" s="18" t="s">
        <v>32</v>
      </c>
      <c r="B8" s="24" t="s">
        <v>18</v>
      </c>
      <c r="C8" s="161">
        <f>C17</f>
        <v>895.9869261563864</v>
      </c>
      <c r="D8" s="162"/>
      <c r="E8" s="151" t="s">
        <v>36</v>
      </c>
      <c r="F8" s="152"/>
      <c r="G8" s="153"/>
      <c r="H8" s="30"/>
      <c r="I8" s="31"/>
      <c r="J8" s="45">
        <v>104.934303519856</v>
      </c>
      <c r="K8" s="45">
        <v>105.042905387132</v>
      </c>
      <c r="L8" s="46">
        <v>104.35592158531701</v>
      </c>
      <c r="M8" s="49"/>
      <c r="N8" s="16"/>
      <c r="O8" s="16"/>
      <c r="P8" s="16"/>
      <c r="Q8" s="16"/>
    </row>
    <row r="9" spans="1:17" ht="54.75" customHeight="1" x14ac:dyDescent="0.25">
      <c r="A9" s="18" t="s">
        <v>33</v>
      </c>
      <c r="B9" s="20" t="s">
        <v>25</v>
      </c>
      <c r="C9" s="158">
        <v>0</v>
      </c>
      <c r="D9" s="159"/>
      <c r="E9" s="151" t="s">
        <v>36</v>
      </c>
      <c r="F9" s="152"/>
      <c r="G9" s="153"/>
      <c r="H9" s="5" t="s">
        <v>48</v>
      </c>
      <c r="I9" s="5"/>
      <c r="J9" s="12"/>
      <c r="K9" s="47"/>
      <c r="L9" s="48"/>
    </row>
    <row r="10" spans="1:17" ht="39" customHeight="1" x14ac:dyDescent="0.25">
      <c r="A10" s="18" t="s">
        <v>34</v>
      </c>
      <c r="B10" s="20" t="s">
        <v>31</v>
      </c>
      <c r="C10" s="160">
        <f>C17-C7</f>
        <v>175.7949261563864</v>
      </c>
      <c r="D10" s="160"/>
      <c r="E10" s="151" t="s">
        <v>36</v>
      </c>
      <c r="F10" s="152"/>
      <c r="G10" s="153"/>
      <c r="H10" s="5"/>
      <c r="I10" s="5"/>
      <c r="J10" s="12"/>
      <c r="K10" s="12"/>
    </row>
    <row r="11" spans="1:17" ht="54.75" customHeight="1" x14ac:dyDescent="0.25">
      <c r="A11" s="18" t="s">
        <v>30</v>
      </c>
      <c r="B11" s="20" t="s">
        <v>17</v>
      </c>
      <c r="C11" s="154">
        <f>C12+C13+C14+C15+C16+C17+C18</f>
        <v>895.9869261563864</v>
      </c>
      <c r="D11" s="155"/>
      <c r="E11" s="151" t="s">
        <v>36</v>
      </c>
      <c r="F11" s="152"/>
      <c r="G11" s="153"/>
      <c r="H11" s="5"/>
      <c r="I11" s="5"/>
      <c r="J11" s="14"/>
      <c r="K11" s="14"/>
      <c r="M11" s="50"/>
    </row>
    <row r="12" spans="1:17" ht="21" customHeight="1" x14ac:dyDescent="0.25">
      <c r="A12" s="18" t="s">
        <v>13</v>
      </c>
      <c r="B12" s="78" t="s">
        <v>57</v>
      </c>
      <c r="C12" s="156">
        <v>0</v>
      </c>
      <c r="D12" s="157"/>
      <c r="E12" s="151" t="s">
        <v>36</v>
      </c>
      <c r="F12" s="152"/>
      <c r="G12" s="153"/>
      <c r="H12" s="5" t="s">
        <v>51</v>
      </c>
      <c r="I12" s="5"/>
    </row>
    <row r="13" spans="1:17" ht="18" x14ac:dyDescent="0.25">
      <c r="A13" s="18" t="s">
        <v>14</v>
      </c>
      <c r="B13" s="78" t="s">
        <v>58</v>
      </c>
      <c r="C13" s="138">
        <v>0</v>
      </c>
      <c r="D13" s="139"/>
      <c r="E13" s="151" t="s">
        <v>36</v>
      </c>
      <c r="F13" s="152"/>
      <c r="G13" s="153"/>
      <c r="H13" s="5" t="s">
        <v>44</v>
      </c>
      <c r="I13" s="5"/>
    </row>
    <row r="14" spans="1:17" ht="18" x14ac:dyDescent="0.25">
      <c r="A14" s="18" t="s">
        <v>19</v>
      </c>
      <c r="B14" s="78" t="s">
        <v>59</v>
      </c>
      <c r="C14" s="138">
        <v>0</v>
      </c>
      <c r="D14" s="139"/>
      <c r="E14" s="151" t="s">
        <v>36</v>
      </c>
      <c r="F14" s="152"/>
      <c r="G14" s="153"/>
      <c r="H14" s="5" t="s">
        <v>45</v>
      </c>
      <c r="I14" s="5"/>
    </row>
    <row r="15" spans="1:17" ht="18" x14ac:dyDescent="0.25">
      <c r="A15" s="18" t="s">
        <v>60</v>
      </c>
      <c r="B15" s="78" t="s">
        <v>61</v>
      </c>
      <c r="C15" s="138">
        <v>0</v>
      </c>
      <c r="D15" s="139"/>
      <c r="E15" s="151" t="s">
        <v>36</v>
      </c>
      <c r="F15" s="152"/>
      <c r="G15" s="153"/>
      <c r="H15" s="5"/>
      <c r="I15" s="5"/>
    </row>
    <row r="16" spans="1:17" ht="18" x14ac:dyDescent="0.25">
      <c r="A16" s="18" t="s">
        <v>62</v>
      </c>
      <c r="B16" s="78" t="s">
        <v>63</v>
      </c>
      <c r="C16" s="138">
        <v>0</v>
      </c>
      <c r="D16" s="139"/>
      <c r="E16" s="151" t="s">
        <v>36</v>
      </c>
      <c r="F16" s="152"/>
      <c r="G16" s="153"/>
      <c r="H16" s="5"/>
      <c r="I16" s="5"/>
    </row>
    <row r="17" spans="1:14" ht="18" x14ac:dyDescent="0.25">
      <c r="A17" s="18" t="s">
        <v>64</v>
      </c>
      <c r="B17" s="78" t="s">
        <v>65</v>
      </c>
      <c r="C17" s="154">
        <f>$C$7*('инд-дефляторы'!C$5/100)*('инд-дефляторы'!D$5/100)*('инд-дефляторы'!E$5/100)*('инд-дефляторы'!F$5/100)*('инд-дефляторы'!G$5/100)</f>
        <v>895.9869261563864</v>
      </c>
      <c r="D17" s="155"/>
      <c r="E17" s="140" t="s">
        <v>36</v>
      </c>
      <c r="F17" s="141"/>
      <c r="G17" s="142"/>
      <c r="H17" s="9"/>
      <c r="I17" s="11"/>
      <c r="N17" s="103"/>
    </row>
    <row r="18" spans="1:14" ht="18" x14ac:dyDescent="0.25">
      <c r="A18" s="18" t="s">
        <v>66</v>
      </c>
      <c r="B18" s="78" t="s">
        <v>67</v>
      </c>
      <c r="C18" s="138">
        <v>0</v>
      </c>
      <c r="D18" s="139"/>
      <c r="E18" s="140" t="s">
        <v>36</v>
      </c>
      <c r="F18" s="141"/>
      <c r="G18" s="142"/>
      <c r="H18" s="73"/>
      <c r="I18" s="11"/>
    </row>
    <row r="19" spans="1:14" ht="18" x14ac:dyDescent="0.25">
      <c r="A19" s="18" t="s">
        <v>68</v>
      </c>
      <c r="B19" s="78" t="s">
        <v>69</v>
      </c>
      <c r="C19" s="138">
        <v>0</v>
      </c>
      <c r="D19" s="139"/>
      <c r="E19" s="140" t="s">
        <v>36</v>
      </c>
      <c r="F19" s="141"/>
      <c r="G19" s="142"/>
      <c r="H19" s="73"/>
      <c r="I19" s="11"/>
    </row>
    <row r="20" spans="1:14" ht="18" x14ac:dyDescent="0.25">
      <c r="A20" s="18" t="s">
        <v>70</v>
      </c>
      <c r="B20" s="78" t="s">
        <v>71</v>
      </c>
      <c r="C20" s="138">
        <v>0</v>
      </c>
      <c r="D20" s="139"/>
      <c r="E20" s="140" t="s">
        <v>36</v>
      </c>
      <c r="F20" s="141"/>
      <c r="G20" s="142"/>
      <c r="H20" s="73"/>
      <c r="I20" s="11"/>
    </row>
    <row r="21" spans="1:14" x14ac:dyDescent="0.25">
      <c r="A21" s="29"/>
      <c r="B21" s="74"/>
      <c r="C21" s="75"/>
      <c r="D21" s="75"/>
      <c r="E21" s="76"/>
      <c r="F21" s="76"/>
      <c r="G21" s="76"/>
      <c r="H21" s="73"/>
      <c r="I21" s="11"/>
    </row>
    <row r="22" spans="1:14" ht="18" x14ac:dyDescent="0.25">
      <c r="A22" s="148" t="s">
        <v>29</v>
      </c>
      <c r="B22" s="148"/>
      <c r="C22" s="148"/>
      <c r="D22" s="148"/>
      <c r="E22" s="148"/>
      <c r="F22" s="148"/>
      <c r="G22" s="148"/>
    </row>
    <row r="23" spans="1:14" ht="36" customHeight="1" x14ac:dyDescent="0.25">
      <c r="A23" s="149" t="s">
        <v>26</v>
      </c>
      <c r="B23" s="149"/>
      <c r="C23" s="149"/>
      <c r="D23" s="149"/>
      <c r="E23" s="149"/>
      <c r="F23" s="149"/>
      <c r="G23" s="149"/>
    </row>
    <row r="24" spans="1:14" ht="31.5" customHeight="1" x14ac:dyDescent="0.25">
      <c r="A24" s="149" t="s">
        <v>27</v>
      </c>
      <c r="B24" s="149"/>
      <c r="C24" s="149"/>
      <c r="D24" s="149"/>
      <c r="E24" s="149"/>
      <c r="F24" s="149"/>
      <c r="G24" s="149"/>
      <c r="H24" s="21" t="s">
        <v>12</v>
      </c>
    </row>
    <row r="25" spans="1:14" s="16" customFormat="1" ht="69.75" customHeight="1" x14ac:dyDescent="0.25">
      <c r="A25" s="149" t="s">
        <v>28</v>
      </c>
      <c r="B25" s="149"/>
      <c r="C25" s="149"/>
      <c r="D25" s="149"/>
      <c r="E25" s="149"/>
      <c r="F25" s="149"/>
      <c r="G25" s="149"/>
      <c r="H25" s="23"/>
      <c r="I25" s="13"/>
    </row>
    <row r="26" spans="1:14" s="16" customFormat="1" ht="18.75" customHeight="1" x14ac:dyDescent="0.25">
      <c r="A26" s="150"/>
      <c r="B26" s="150"/>
      <c r="C26" s="150"/>
      <c r="D26" s="150"/>
      <c r="E26" s="150"/>
      <c r="F26" s="150"/>
      <c r="G26" s="150"/>
      <c r="H26" s="23"/>
      <c r="I26" s="13"/>
    </row>
    <row r="27" spans="1:14" s="16" customFormat="1" ht="41.25" customHeight="1" x14ac:dyDescent="0.25">
      <c r="A27" s="150"/>
      <c r="B27" s="150"/>
      <c r="C27" s="150"/>
      <c r="D27" s="150"/>
      <c r="E27" s="150"/>
      <c r="F27" s="150"/>
      <c r="G27" s="150"/>
      <c r="H27" s="23"/>
      <c r="I27" s="13"/>
    </row>
    <row r="28" spans="1:14" s="16" customFormat="1" ht="38.25" customHeight="1" x14ac:dyDescent="0.25">
      <c r="A28" s="150"/>
      <c r="B28" s="150"/>
      <c r="C28" s="150"/>
      <c r="D28" s="150"/>
      <c r="E28" s="150"/>
      <c r="F28" s="150"/>
      <c r="G28" s="150"/>
      <c r="H28"/>
      <c r="I28" s="13"/>
    </row>
    <row r="29" spans="1:14" s="16" customFormat="1" ht="18.75" customHeight="1" x14ac:dyDescent="0.25">
      <c r="A29" s="143"/>
      <c r="B29" s="143"/>
      <c r="C29" s="143"/>
      <c r="D29" s="143"/>
      <c r="E29" s="143"/>
      <c r="F29" s="143"/>
      <c r="G29" s="143"/>
      <c r="H29" s="23"/>
      <c r="I29" s="13"/>
    </row>
    <row r="30" spans="1:14" s="16" customFormat="1" ht="217.5" customHeight="1" x14ac:dyDescent="0.25">
      <c r="A30" s="144"/>
      <c r="B30" s="145"/>
      <c r="C30" s="145"/>
      <c r="D30" s="145"/>
      <c r="E30" s="145"/>
      <c r="F30" s="145"/>
      <c r="G30" s="145"/>
      <c r="H30" s="23"/>
      <c r="I30" s="13"/>
    </row>
    <row r="31" spans="1:14" ht="53.25" customHeight="1" x14ac:dyDescent="0.25">
      <c r="A31" s="144"/>
      <c r="B31" s="146"/>
      <c r="C31" s="146"/>
      <c r="D31" s="146"/>
      <c r="E31" s="146"/>
      <c r="F31" s="146"/>
      <c r="G31" s="146"/>
    </row>
    <row r="32" spans="1:14" x14ac:dyDescent="0.25">
      <c r="A32" s="147"/>
      <c r="B32" s="147"/>
      <c r="C32" s="147"/>
      <c r="D32" s="147"/>
      <c r="E32" s="147"/>
      <c r="F32" s="147"/>
      <c r="G32" s="147"/>
    </row>
    <row r="33" spans="2:2" x14ac:dyDescent="0.25">
      <c r="B33"/>
    </row>
    <row r="37" spans="2:2" x14ac:dyDescent="0.25">
      <c r="B37"/>
    </row>
  </sheetData>
  <mergeCells count="48">
    <mergeCell ref="C8:D8"/>
    <mergeCell ref="E8:G8"/>
    <mergeCell ref="A2:G2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C9:D9"/>
    <mergeCell ref="E9:G9"/>
    <mergeCell ref="C10:D10"/>
    <mergeCell ref="E10:G10"/>
    <mergeCell ref="C11:D11"/>
    <mergeCell ref="E11:G11"/>
    <mergeCell ref="C16:D16"/>
    <mergeCell ref="E16:G16"/>
    <mergeCell ref="C17:D17"/>
    <mergeCell ref="E17:G17"/>
    <mergeCell ref="C12:D12"/>
    <mergeCell ref="E12:G12"/>
    <mergeCell ref="C13:D13"/>
    <mergeCell ref="E13:G13"/>
    <mergeCell ref="C15:D15"/>
    <mergeCell ref="E15:G15"/>
    <mergeCell ref="C14:D14"/>
    <mergeCell ref="E14:G14"/>
    <mergeCell ref="A29:G29"/>
    <mergeCell ref="A30:G30"/>
    <mergeCell ref="A31:G31"/>
    <mergeCell ref="A32:G32"/>
    <mergeCell ref="A22:G22"/>
    <mergeCell ref="A23:G23"/>
    <mergeCell ref="A24:G24"/>
    <mergeCell ref="A25:G25"/>
    <mergeCell ref="A26:G26"/>
    <mergeCell ref="A27:G27"/>
    <mergeCell ref="A28:G28"/>
    <mergeCell ref="C18:D18"/>
    <mergeCell ref="E18:G18"/>
    <mergeCell ref="C19:D19"/>
    <mergeCell ref="E19:G19"/>
    <mergeCell ref="C20:D20"/>
    <mergeCell ref="E20:G20"/>
  </mergeCells>
  <pageMargins left="0.86614173228346458" right="0" top="0.43307086614173229" bottom="0" header="0.31496062992125984" footer="0.19685039370078741"/>
  <pageSetup paperSize="9" scale="84" fitToHeight="0" orientation="portrait" r:id="rId1"/>
  <headerFooter differentFirst="1">
    <oddHeader>&amp;C&amp;P</oddHeader>
  </headerFooter>
  <colBreaks count="1" manualBreakCount="1">
    <brk id="12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25" sqref="A25"/>
    </sheetView>
  </sheetViews>
  <sheetFormatPr defaultColWidth="7.75" defaultRowHeight="15" x14ac:dyDescent="0.25"/>
  <cols>
    <col min="1" max="1" width="59.875" style="79" customWidth="1"/>
    <col min="2" max="8" width="9.375" style="79" customWidth="1"/>
    <col min="9" max="16384" width="7.75" style="79"/>
  </cols>
  <sheetData>
    <row r="1" spans="1:10" ht="51.75" customHeight="1" x14ac:dyDescent="0.25">
      <c r="A1" s="172" t="s">
        <v>72</v>
      </c>
      <c r="B1" s="173"/>
      <c r="C1" s="173"/>
      <c r="D1" s="173"/>
      <c r="E1" s="173"/>
      <c r="F1" s="173"/>
      <c r="G1" s="173"/>
      <c r="H1" s="174"/>
    </row>
    <row r="2" spans="1:10" x14ac:dyDescent="0.25">
      <c r="A2" s="80" t="s">
        <v>73</v>
      </c>
      <c r="B2" s="81">
        <v>2018</v>
      </c>
      <c r="C2" s="82">
        <v>2019</v>
      </c>
      <c r="D2" s="82">
        <v>2020</v>
      </c>
      <c r="E2" s="82">
        <v>2021</v>
      </c>
      <c r="F2" s="82">
        <v>2022</v>
      </c>
      <c r="G2" s="82">
        <v>2023</v>
      </c>
      <c r="H2" s="82">
        <v>2024</v>
      </c>
    </row>
    <row r="3" spans="1:10" ht="16.5" x14ac:dyDescent="0.25">
      <c r="A3" s="83"/>
      <c r="B3" s="84" t="s">
        <v>74</v>
      </c>
      <c r="C3" s="175" t="s">
        <v>75</v>
      </c>
      <c r="D3" s="176"/>
      <c r="E3" s="176"/>
      <c r="F3" s="176"/>
      <c r="G3" s="176"/>
      <c r="H3" s="177"/>
    </row>
    <row r="4" spans="1:10" ht="16.5" x14ac:dyDescent="0.25">
      <c r="A4" s="85" t="s">
        <v>76</v>
      </c>
      <c r="B4" s="86" t="s">
        <v>77</v>
      </c>
      <c r="C4" s="86" t="s">
        <v>77</v>
      </c>
      <c r="D4" s="86" t="s">
        <v>77</v>
      </c>
      <c r="E4" s="86" t="s">
        <v>77</v>
      </c>
      <c r="F4" s="86" t="s">
        <v>77</v>
      </c>
      <c r="G4" s="86" t="s">
        <v>77</v>
      </c>
      <c r="H4" s="86" t="s">
        <v>77</v>
      </c>
      <c r="J4" s="87"/>
    </row>
    <row r="5" spans="1:10" ht="30" customHeight="1" x14ac:dyDescent="0.25">
      <c r="A5" s="88" t="s">
        <v>78</v>
      </c>
      <c r="B5" s="89">
        <v>105.2557</v>
      </c>
      <c r="C5" s="89">
        <v>107.4466</v>
      </c>
      <c r="D5" s="89">
        <v>103.6404</v>
      </c>
      <c r="E5" s="89">
        <v>103.7188</v>
      </c>
      <c r="F5" s="89">
        <v>103.74630000000001</v>
      </c>
      <c r="G5" s="89">
        <v>103.8249</v>
      </c>
      <c r="H5" s="89">
        <v>103.8494</v>
      </c>
      <c r="J5" s="87"/>
    </row>
    <row r="6" spans="1:10" ht="18" x14ac:dyDescent="0.25">
      <c r="A6" s="90" t="s">
        <v>79</v>
      </c>
      <c r="B6" s="91"/>
      <c r="C6" s="91"/>
      <c r="D6" s="91"/>
      <c r="E6" s="91"/>
      <c r="F6" s="91"/>
      <c r="G6" s="91"/>
      <c r="H6" s="91"/>
    </row>
    <row r="7" spans="1:10" x14ac:dyDescent="0.25">
      <c r="A7" s="178" t="s">
        <v>80</v>
      </c>
      <c r="B7" s="178"/>
      <c r="C7" s="178"/>
      <c r="D7" s="178"/>
      <c r="E7" s="178"/>
      <c r="F7" s="178"/>
      <c r="G7" s="178"/>
      <c r="H7" s="178"/>
    </row>
    <row r="8" spans="1:10" ht="18" x14ac:dyDescent="0.25">
      <c r="A8" s="90" t="s">
        <v>81</v>
      </c>
      <c r="B8" s="91"/>
      <c r="C8" s="92"/>
      <c r="D8" s="92"/>
      <c r="E8" s="92"/>
      <c r="F8" s="92"/>
      <c r="G8" s="92"/>
      <c r="H8" s="92"/>
    </row>
    <row r="9" spans="1:10" ht="18" x14ac:dyDescent="0.25">
      <c r="A9" s="90" t="s">
        <v>82</v>
      </c>
      <c r="B9" s="91"/>
      <c r="C9" s="91"/>
      <c r="D9" s="91"/>
      <c r="E9" s="91"/>
      <c r="F9" s="91"/>
      <c r="G9" s="91"/>
      <c r="H9" s="91"/>
    </row>
  </sheetData>
  <mergeCells count="3">
    <mergeCell ref="A1:H1"/>
    <mergeCell ref="C3:H3"/>
    <mergeCell ref="A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УНЦ</vt:lpstr>
      <vt:lpstr>Прогноз УНЦ</vt:lpstr>
      <vt:lpstr>инд-дефляторы</vt:lpstr>
      <vt:lpstr>'Прогноз УНЦ'!Заголовки_для_печати</vt:lpstr>
      <vt:lpstr>'Прогноз УНЦ'!Область_печати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Пушин Павел Витальевич</dc:creator>
  <cp:lastModifiedBy>user</cp:lastModifiedBy>
  <cp:lastPrinted>2021-02-23T07:14:05Z</cp:lastPrinted>
  <dcterms:created xsi:type="dcterms:W3CDTF">2009-07-27T10:10:26Z</dcterms:created>
  <dcterms:modified xsi:type="dcterms:W3CDTF">2021-02-27T09:39:06Z</dcterms:modified>
</cp:coreProperties>
</file>